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jones\Desktop\"/>
    </mc:Choice>
  </mc:AlternateContent>
  <workbookProtection workbookAlgorithmName="SHA-512" workbookHashValue="oet67xVwvXh88BwkrbltBHzrEDLiegS6iTiu3topADI0FCANEzfje3D6OAD5vREVQIGqBilqkZfl5DMqVVrp+Q==" workbookSaltValue="W3nGamyJ+e0aA7c9+kPEag==" workbookSpinCount="100000" lockStructure="1"/>
  <bookViews>
    <workbookView xWindow="0" yWindow="0" windowWidth="8595" windowHeight="5385" tabRatio="866"/>
  </bookViews>
  <sheets>
    <sheet name="Jobs list" sheetId="32" r:id="rId1"/>
    <sheet name="C_100" sheetId="1" r:id="rId2"/>
    <sheet name="C_120" sheetId="8" r:id="rId3"/>
    <sheet name="C_130" sheetId="9" r:id="rId4"/>
    <sheet name="C_140" sheetId="10" r:id="rId5"/>
    <sheet name="C_150" sheetId="11" r:id="rId6"/>
    <sheet name="C_200" sheetId="12" r:id="rId7"/>
    <sheet name="C_210" sheetId="13" r:id="rId8"/>
    <sheet name="C_350" sheetId="14" r:id="rId9"/>
    <sheet name="C_355" sheetId="15" r:id="rId10"/>
    <sheet name="C_400" sheetId="16" r:id="rId11"/>
    <sheet name="C_410" sheetId="17" r:id="rId12"/>
    <sheet name="C_415" sheetId="18" r:id="rId13"/>
    <sheet name="C_420" sheetId="19" r:id="rId14"/>
    <sheet name="C_430" sheetId="20" r:id="rId15"/>
    <sheet name="C_440" sheetId="21" r:id="rId16"/>
    <sheet name="C_450" sheetId="22" r:id="rId17"/>
    <sheet name="C_460" sheetId="23" r:id="rId18"/>
    <sheet name="C_470" sheetId="24" r:id="rId19"/>
    <sheet name="C_480" sheetId="25" r:id="rId20"/>
    <sheet name="C_490" sheetId="26" r:id="rId21"/>
    <sheet name="C_600" sheetId="27" r:id="rId22"/>
    <sheet name="C_610" sheetId="28" r:id="rId23"/>
    <sheet name="C_620" sheetId="29" r:id="rId24"/>
    <sheet name="GRef" sheetId="4" state="hidden" r:id="rId25"/>
    <sheet name="Job Classes" sheetId="30" state="hidden" r:id="rId26"/>
    <sheet name="Job Class List" sheetId="31" state="hidden" r:id="rId27"/>
    <sheet name="Base Calendar" sheetId="2" state="hidden" r:id="rId28"/>
    <sheet name="Calendar (3)" sheetId="7" state="hidden" r:id="rId29"/>
    <sheet name="Compatibility Report" sheetId="5" state="hidden" r:id="rId30"/>
  </sheets>
  <definedNames>
    <definedName name="_100">GRef!$B$1:$C$366</definedName>
    <definedName name="_120">GRef!$B$1:$D$366</definedName>
    <definedName name="_xlnm._FilterDatabase" localSheetId="3" hidden="1">C_130!$A$1:$S$64</definedName>
    <definedName name="_xlnm._FilterDatabase" localSheetId="4" hidden="1">C_140!$A$1:$S$63</definedName>
    <definedName name="_xlnm._FilterDatabase" localSheetId="5" hidden="1">C_150!$A$1:$S$63</definedName>
    <definedName name="_xlnm._FilterDatabase" localSheetId="6" hidden="1">C_200!$A$1:$S$63</definedName>
    <definedName name="_xlnm._FilterDatabase" localSheetId="7" hidden="1">C_210!$A$1:$S$63</definedName>
    <definedName name="_xlnm._FilterDatabase" localSheetId="8" hidden="1">C_350!$A$1:$S$63</definedName>
    <definedName name="_xlnm._FilterDatabase" localSheetId="9" hidden="1">C_355!$A$1:$S$63</definedName>
    <definedName name="_xlnm._FilterDatabase" localSheetId="10" hidden="1">C_400!$A$1:$S$66</definedName>
    <definedName name="_xlnm._FilterDatabase" localSheetId="11" hidden="1">C_410!$A$1:$S$63</definedName>
    <definedName name="_xlnm._FilterDatabase" localSheetId="12" hidden="1">C_415!$A$1:$S$63</definedName>
    <definedName name="_xlnm._FilterDatabase" localSheetId="13" hidden="1">C_420!$A$1:$S$63</definedName>
    <definedName name="_xlnm._FilterDatabase" localSheetId="14" hidden="1">C_430!$A$1:$S$63</definedName>
    <definedName name="_xlnm._FilterDatabase" localSheetId="15" hidden="1">C_440!$A$1:$S$63</definedName>
    <definedName name="_xlnm._FilterDatabase" localSheetId="16" hidden="1">C_450!$A$1:$S$63</definedName>
    <definedName name="_xlnm._FilterDatabase" localSheetId="17" hidden="1">C_460!$A$1:$S$64</definedName>
    <definedName name="_xlnm._FilterDatabase" localSheetId="18" hidden="1">C_470!$A$1:$S$63</definedName>
    <definedName name="_xlnm._FilterDatabase" localSheetId="19" hidden="1">C_480!$A$1:$S$63</definedName>
    <definedName name="_xlnm._FilterDatabase" localSheetId="20" hidden="1">C_490!$A$1:$S$64</definedName>
    <definedName name="_xlnm._FilterDatabase" localSheetId="21" hidden="1">C_600!$A$1:$S$64</definedName>
    <definedName name="_xlnm._FilterDatabase" localSheetId="22" hidden="1">C_610!$A$1:$S$63</definedName>
    <definedName name="_xlnm._FilterDatabase" localSheetId="23" hidden="1">C_620!$A$1:$S$63</definedName>
    <definedName name="_xlnm._FilterDatabase" localSheetId="24" hidden="1">GRef!$A$1:$C$366</definedName>
    <definedName name="_xlnm._FilterDatabase" localSheetId="26" hidden="1">'Job Class List'!$A$1:$D$1</definedName>
    <definedName name="C_100">GRef!$C$375:$AA$455</definedName>
    <definedName name="C_120">GRef!$D$375:$AA$455</definedName>
    <definedName name="C_130">GRef!$E$375:$AA$455</definedName>
    <definedName name="C_140">GRef!$G$375:$AA$455</definedName>
    <definedName name="C_150">GRef!$H$375:$AA$455</definedName>
    <definedName name="C_200">GRef!$I$375:$AA$455</definedName>
    <definedName name="C_210">GRef!$J$375:$AA$455</definedName>
    <definedName name="C_350">GRef!$K$375:$AA$455</definedName>
    <definedName name="C_355">GRef!$L$375:$AA$455</definedName>
    <definedName name="C_400">GRef!$M$375:$AA$455</definedName>
    <definedName name="C_400B">GRef!$F$375:$AA$455</definedName>
    <definedName name="C_410">GRef!$N$375:$AA$455</definedName>
    <definedName name="C_415">GRef!$O$375:$AA$455</definedName>
    <definedName name="C_420">GRef!$P$375:$AA$455</definedName>
    <definedName name="C_430">GRef!$Q$375:$AA$455</definedName>
    <definedName name="C_440">GRef!$R$375:$AA$455</definedName>
    <definedName name="C_450">GRef!$S$375:$AA$455</definedName>
    <definedName name="C_460">GRef!$T$375:$AA$455</definedName>
    <definedName name="C_470">GRef!$U$375:$AA$455</definedName>
    <definedName name="C_480">GRef!$V$375:$AA$455</definedName>
    <definedName name="C_490">GRef!$W$375:$AA$455</definedName>
    <definedName name="C_600">GRef!$X$375:$AA$455</definedName>
    <definedName name="C_610">GRef!$Y$375:$AA$455</definedName>
    <definedName name="C_620">GRef!$Z$375:$AA$455</definedName>
    <definedName name="list">'Job Class List'!$B$1:$D$588</definedName>
    <definedName name="_xlnm.Print_Area" localSheetId="1">C_100!$A$1:$Q$58</definedName>
    <definedName name="_xlnm.Print_Area" localSheetId="2">C_120!$A$1:$Q$61</definedName>
    <definedName name="_xlnm.Print_Area" localSheetId="3">C_130!$A$1:$Q$59</definedName>
    <definedName name="_xlnm.Print_Area" localSheetId="4">C_140!$A$1:$Q$58</definedName>
    <definedName name="_xlnm.Print_Area" localSheetId="5">C_150!$A$1:$Q$58</definedName>
    <definedName name="_xlnm.Print_Area" localSheetId="6">C_200!$A$1:$Q$58</definedName>
    <definedName name="_xlnm.Print_Area" localSheetId="7">C_210!$A$1:$Q$58</definedName>
    <definedName name="_xlnm.Print_Area" localSheetId="8">C_350!$A$1:$Q$58</definedName>
    <definedName name="_xlnm.Print_Area" localSheetId="9">C_355!$A$1:$Q$58</definedName>
    <definedName name="_xlnm.Print_Area" localSheetId="10">C_400!$A$1:$Q$61</definedName>
    <definedName name="_xlnm.Print_Area" localSheetId="11">C_410!$A$1:$Q$58</definedName>
    <definedName name="_xlnm.Print_Area" localSheetId="12">C_415!$A$1:$Q$58</definedName>
    <definedName name="_xlnm.Print_Area" localSheetId="13">C_420!$A$1:$Q$58</definedName>
    <definedName name="_xlnm.Print_Area" localSheetId="14">C_430!$A$1:$Q$58</definedName>
    <definedName name="_xlnm.Print_Area" localSheetId="15">C_440!$A$1:$Q$58</definedName>
    <definedName name="_xlnm.Print_Area" localSheetId="16">C_450!$A$1:$Q$58</definedName>
    <definedName name="_xlnm.Print_Area" localSheetId="17">C_460!$A$1:$Q$59</definedName>
    <definedName name="_xlnm.Print_Area" localSheetId="18">C_470!$A$1:$Q$58</definedName>
    <definedName name="_xlnm.Print_Area" localSheetId="19">C_480!$A$1:$Q$58</definedName>
    <definedName name="_xlnm.Print_Area" localSheetId="20">C_490!$A$1:$Q$59</definedName>
    <definedName name="_xlnm.Print_Area" localSheetId="21">C_600!$A$1:$Q$59</definedName>
    <definedName name="_xlnm.Print_Area" localSheetId="22">C_610!$A$1:$Q$58</definedName>
    <definedName name="_xlnm.Print_Area" localSheetId="23">C_620!$A$1:$Q$58</definedName>
    <definedName name="_xlnm.Print_Area" localSheetId="26">'Job Class List'!$A$1:$C$588</definedName>
    <definedName name="Titles">'Job Class List'!$B$2:$B$588</definedName>
  </definedNames>
  <calcPr calcId="162913"/>
</workbook>
</file>

<file path=xl/calcChain.xml><?xml version="1.0" encoding="utf-8"?>
<calcChain xmlns="http://schemas.openxmlformats.org/spreadsheetml/2006/main">
  <c r="C13" i="32" l="1"/>
  <c r="C8" i="32"/>
  <c r="S376" i="4"/>
  <c r="R376" i="4"/>
  <c r="Q35" i="21"/>
  <c r="N376" i="4"/>
  <c r="M376" i="4"/>
  <c r="Y376" i="4"/>
  <c r="X376" i="4"/>
  <c r="M45" i="16"/>
  <c r="F376" i="4"/>
  <c r="D10" i="16"/>
  <c r="D5" i="29"/>
  <c r="G14" i="29"/>
  <c r="M50" i="29"/>
  <c r="M50" i="28"/>
  <c r="A14" i="28"/>
  <c r="D5" i="28"/>
  <c r="G52" i="27"/>
  <c r="G14" i="27"/>
  <c r="D5" i="27"/>
  <c r="W376" i="4"/>
  <c r="W42" i="4"/>
  <c r="D5" i="26"/>
  <c r="G16" i="26"/>
  <c r="G51" i="26"/>
  <c r="G51" i="25"/>
  <c r="G14" i="25"/>
  <c r="D5" i="25"/>
  <c r="G52" i="24"/>
  <c r="G14" i="24"/>
  <c r="D5" i="24"/>
  <c r="G52" i="23"/>
  <c r="G14" i="23"/>
  <c r="D5" i="23"/>
  <c r="G14" i="22"/>
  <c r="G51" i="22"/>
  <c r="D5" i="22"/>
  <c r="D5" i="21"/>
  <c r="G14" i="21"/>
  <c r="G51" i="21"/>
  <c r="G51" i="20"/>
  <c r="G14" i="20"/>
  <c r="D5" i="20"/>
  <c r="G51" i="19"/>
  <c r="D5" i="19"/>
  <c r="G14" i="19"/>
  <c r="G51" i="18"/>
  <c r="G14" i="18"/>
  <c r="D5" i="18"/>
  <c r="G51" i="17"/>
  <c r="G14" i="17"/>
  <c r="D5" i="17"/>
  <c r="G15" i="16"/>
  <c r="D5" i="16"/>
  <c r="A14" i="15"/>
  <c r="D5" i="15"/>
  <c r="M50" i="15"/>
  <c r="M51" i="8"/>
  <c r="M50" i="1"/>
  <c r="A14" i="1"/>
  <c r="A14" i="9"/>
  <c r="M50" i="10"/>
  <c r="M51" i="11"/>
  <c r="M50" i="12"/>
  <c r="M50" i="13"/>
  <c r="A14" i="14"/>
  <c r="M50" i="14"/>
  <c r="A14" i="13"/>
  <c r="A14" i="12"/>
  <c r="A14" i="11"/>
  <c r="A14" i="10"/>
  <c r="A14" i="8"/>
  <c r="D5" i="14"/>
  <c r="D5" i="13"/>
  <c r="D5" i="12"/>
  <c r="D5" i="11"/>
  <c r="D5" i="10"/>
  <c r="D5" i="9"/>
  <c r="D5" i="8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6" i="4"/>
  <c r="I24" i="27"/>
  <c r="V376" i="4"/>
  <c r="I21" i="25"/>
  <c r="U376" i="4"/>
  <c r="T376" i="4"/>
  <c r="T297" i="4"/>
  <c r="Q376" i="4"/>
  <c r="P376" i="4"/>
  <c r="Q35" i="19"/>
  <c r="O376" i="4"/>
  <c r="O147" i="4"/>
  <c r="N276" i="4"/>
  <c r="Q35" i="16"/>
  <c r="L376" i="4"/>
  <c r="Q35" i="15"/>
  <c r="K376" i="4"/>
  <c r="Q35" i="14"/>
  <c r="J376" i="4"/>
  <c r="I376" i="4"/>
  <c r="Q35" i="12"/>
  <c r="H376" i="4"/>
  <c r="Q35" i="11"/>
  <c r="G376" i="4"/>
  <c r="G92" i="4"/>
  <c r="E376" i="4"/>
  <c r="Q35" i="9"/>
  <c r="D376" i="4"/>
  <c r="Q35" i="8"/>
  <c r="C376" i="4"/>
  <c r="Q35" i="1"/>
  <c r="T47" i="7"/>
  <c r="D5" i="1"/>
  <c r="T47" i="2"/>
  <c r="W17" i="4"/>
  <c r="W21" i="4"/>
  <c r="W78" i="4"/>
  <c r="W94" i="4"/>
  <c r="W206" i="4"/>
  <c r="W222" i="4"/>
  <c r="W334" i="4"/>
  <c r="W350" i="4"/>
  <c r="W22" i="4"/>
  <c r="W29" i="4"/>
  <c r="W98" i="4"/>
  <c r="W114" i="4"/>
  <c r="W226" i="4"/>
  <c r="W242" i="4"/>
  <c r="W306" i="4"/>
  <c r="W354" i="4"/>
  <c r="W3" i="4"/>
  <c r="W19" i="4"/>
  <c r="W38" i="4"/>
  <c r="W46" i="4"/>
  <c r="W86" i="4"/>
  <c r="W134" i="4"/>
  <c r="W150" i="4"/>
  <c r="W214" i="4"/>
  <c r="W246" i="4"/>
  <c r="W262" i="4"/>
  <c r="W310" i="4"/>
  <c r="W326" i="4"/>
  <c r="W342" i="4"/>
  <c r="H49" i="26"/>
  <c r="C49" i="26"/>
  <c r="K48" i="26"/>
  <c r="B48" i="26"/>
  <c r="J47" i="26"/>
  <c r="E47" i="26"/>
  <c r="I46" i="26"/>
  <c r="D46" i="26"/>
  <c r="Q45" i="26"/>
  <c r="C45" i="26"/>
  <c r="P37" i="26"/>
  <c r="G37" i="26"/>
  <c r="O36" i="26"/>
  <c r="E36" i="26"/>
  <c r="A36" i="26"/>
  <c r="I35" i="26"/>
  <c r="D35" i="26"/>
  <c r="Q34" i="26"/>
  <c r="H34" i="26"/>
  <c r="C34" i="26"/>
  <c r="P33" i="26"/>
  <c r="G33" i="26"/>
  <c r="B33" i="26"/>
  <c r="J25" i="26"/>
  <c r="E25" i="26"/>
  <c r="A25" i="26"/>
  <c r="N24" i="26"/>
  <c r="I24" i="26"/>
  <c r="D24" i="26"/>
  <c r="Q23" i="26"/>
  <c r="M23" i="26"/>
  <c r="H23" i="26"/>
  <c r="C23" i="26"/>
  <c r="P22" i="26"/>
  <c r="K22" i="26"/>
  <c r="G22" i="26"/>
  <c r="B22" i="26"/>
  <c r="O21" i="26"/>
  <c r="J21" i="26"/>
  <c r="E21" i="26"/>
  <c r="A21" i="26"/>
  <c r="N13" i="26"/>
  <c r="I13" i="26"/>
  <c r="P12" i="26"/>
  <c r="K12" i="26"/>
  <c r="G12" i="26"/>
  <c r="B12" i="26"/>
  <c r="O11" i="26"/>
  <c r="J11" i="26"/>
  <c r="E11" i="26"/>
  <c r="A11" i="26"/>
  <c r="N10" i="26"/>
  <c r="I10" i="26"/>
  <c r="D10" i="26"/>
  <c r="Q9" i="26"/>
  <c r="M9" i="26"/>
  <c r="H9" i="26"/>
  <c r="C9" i="26"/>
  <c r="P49" i="26"/>
  <c r="K49" i="26"/>
  <c r="G49" i="26"/>
  <c r="B49" i="26"/>
  <c r="O48" i="26"/>
  <c r="J48" i="26"/>
  <c r="E48" i="26"/>
  <c r="A48" i="26"/>
  <c r="N47" i="26"/>
  <c r="I47" i="26"/>
  <c r="D47" i="26"/>
  <c r="Q46" i="26"/>
  <c r="M46" i="26"/>
  <c r="H46" i="26"/>
  <c r="C46" i="26"/>
  <c r="P45" i="26"/>
  <c r="K45" i="26"/>
  <c r="G45" i="26"/>
  <c r="B45" i="26"/>
  <c r="O37" i="26"/>
  <c r="J37" i="26"/>
  <c r="E37" i="26"/>
  <c r="A37" i="26"/>
  <c r="N36" i="26"/>
  <c r="I36" i="26"/>
  <c r="D36" i="26"/>
  <c r="Q35" i="26"/>
  <c r="M35" i="26"/>
  <c r="H35" i="26"/>
  <c r="C35" i="26"/>
  <c r="P34" i="26"/>
  <c r="K34" i="26"/>
  <c r="G34" i="26"/>
  <c r="B34" i="26"/>
  <c r="O33" i="26"/>
  <c r="J33" i="26"/>
  <c r="E33" i="26"/>
  <c r="I25" i="26"/>
  <c r="D25" i="26"/>
  <c r="Q24" i="26"/>
  <c r="M24" i="26"/>
  <c r="H24" i="26"/>
  <c r="C24" i="26"/>
  <c r="P23" i="26"/>
  <c r="K23" i="26"/>
  <c r="G23" i="26"/>
  <c r="B23" i="26"/>
  <c r="O22" i="26"/>
  <c r="J22" i="26"/>
  <c r="E22" i="26"/>
  <c r="A22" i="26"/>
  <c r="N21" i="26"/>
  <c r="I21" i="26"/>
  <c r="D21" i="26"/>
  <c r="Q13" i="26"/>
  <c r="M13" i="26"/>
  <c r="H13" i="26"/>
  <c r="B13" i="26"/>
  <c r="O12" i="26"/>
  <c r="J12" i="26"/>
  <c r="E12" i="26"/>
  <c r="A12" i="26"/>
  <c r="N11" i="26"/>
  <c r="I11" i="26"/>
  <c r="D11" i="26"/>
  <c r="Q10" i="26"/>
  <c r="M10" i="26"/>
  <c r="H10" i="26"/>
  <c r="C10" i="26"/>
  <c r="P9" i="26"/>
  <c r="G9" i="26"/>
  <c r="B9" i="26"/>
  <c r="N49" i="26"/>
  <c r="D49" i="26"/>
  <c r="M48" i="26"/>
  <c r="C48" i="26"/>
  <c r="K47" i="26"/>
  <c r="B47" i="26"/>
  <c r="J46" i="26"/>
  <c r="A46" i="26"/>
  <c r="D45" i="26"/>
  <c r="M37" i="26"/>
  <c r="O49" i="26"/>
  <c r="J49" i="26"/>
  <c r="E49" i="26"/>
  <c r="A49" i="26"/>
  <c r="N48" i="26"/>
  <c r="I48" i="26"/>
  <c r="D48" i="26"/>
  <c r="Q47" i="26"/>
  <c r="M47" i="26"/>
  <c r="H47" i="26"/>
  <c r="C47" i="26"/>
  <c r="P46" i="26"/>
  <c r="K46" i="26"/>
  <c r="G46" i="26"/>
  <c r="B46" i="26"/>
  <c r="O45" i="26"/>
  <c r="J45" i="26"/>
  <c r="E45" i="26"/>
  <c r="A45" i="26"/>
  <c r="N37" i="26"/>
  <c r="I37" i="26"/>
  <c r="D37" i="26"/>
  <c r="Q36" i="26"/>
  <c r="M36" i="26"/>
  <c r="H36" i="26"/>
  <c r="C36" i="26"/>
  <c r="P35" i="26"/>
  <c r="K35" i="26"/>
  <c r="G35" i="26"/>
  <c r="B35" i="26"/>
  <c r="O34" i="26"/>
  <c r="J34" i="26"/>
  <c r="E34" i="26"/>
  <c r="A34" i="26"/>
  <c r="N33" i="26"/>
  <c r="I33" i="26"/>
  <c r="D33" i="26"/>
  <c r="M25" i="26"/>
  <c r="H25" i="26"/>
  <c r="C25" i="26"/>
  <c r="P24" i="26"/>
  <c r="K24" i="26"/>
  <c r="G24" i="26"/>
  <c r="B24" i="26"/>
  <c r="O23" i="26"/>
  <c r="J23" i="26"/>
  <c r="E23" i="26"/>
  <c r="A23" i="26"/>
  <c r="N22" i="26"/>
  <c r="I22" i="26"/>
  <c r="D22" i="26"/>
  <c r="Q21" i="26"/>
  <c r="M21" i="26"/>
  <c r="H21" i="26"/>
  <c r="C21" i="26"/>
  <c r="P13" i="26"/>
  <c r="K13" i="26"/>
  <c r="G13" i="26"/>
  <c r="A13" i="26"/>
  <c r="N12" i="26"/>
  <c r="I12" i="26"/>
  <c r="D12" i="26"/>
  <c r="Q11" i="26"/>
  <c r="M11" i="26"/>
  <c r="H11" i="26"/>
  <c r="C11" i="26"/>
  <c r="P10" i="26"/>
  <c r="K10" i="26"/>
  <c r="G10" i="26"/>
  <c r="B10" i="26"/>
  <c r="O9" i="26"/>
  <c r="E9" i="26"/>
  <c r="A9" i="26"/>
  <c r="Q5" i="26"/>
  <c r="I49" i="26"/>
  <c r="Q48" i="26"/>
  <c r="H48" i="26"/>
  <c r="P47" i="26"/>
  <c r="G47" i="26"/>
  <c r="O46" i="26"/>
  <c r="E46" i="26"/>
  <c r="N45" i="26"/>
  <c r="I45" i="26"/>
  <c r="H37" i="26"/>
  <c r="G36" i="26"/>
  <c r="E35" i="26"/>
  <c r="D34" i="26"/>
  <c r="C33" i="26"/>
  <c r="B25" i="26"/>
  <c r="A24" i="26"/>
  <c r="Q22" i="26"/>
  <c r="P21" i="26"/>
  <c r="O13" i="26"/>
  <c r="M12" i="26"/>
  <c r="K11" i="26"/>
  <c r="J10" i="26"/>
  <c r="C37" i="26"/>
  <c r="B36" i="26"/>
  <c r="A35" i="26"/>
  <c r="Q33" i="26"/>
  <c r="O24" i="26"/>
  <c r="N23" i="26"/>
  <c r="M22" i="26"/>
  <c r="K21" i="26"/>
  <c r="J13" i="26"/>
  <c r="H12" i="26"/>
  <c r="G11" i="26"/>
  <c r="E10" i="26"/>
  <c r="D9" i="26"/>
  <c r="P36" i="26"/>
  <c r="O35" i="26"/>
  <c r="N34" i="26"/>
  <c r="M33" i="26"/>
  <c r="K25" i="26"/>
  <c r="J24" i="26"/>
  <c r="I23" i="26"/>
  <c r="H22" i="26"/>
  <c r="G21" i="26"/>
  <c r="C12" i="26"/>
  <c r="B11" i="26"/>
  <c r="A10" i="26"/>
  <c r="Q37" i="26"/>
  <c r="K36" i="26"/>
  <c r="J35" i="26"/>
  <c r="I34" i="26"/>
  <c r="H33" i="26"/>
  <c r="G25" i="26"/>
  <c r="E24" i="26"/>
  <c r="D23" i="26"/>
  <c r="C22" i="26"/>
  <c r="B21" i="26"/>
  <c r="Q12" i="26"/>
  <c r="P11" i="26"/>
  <c r="O10" i="26"/>
  <c r="N9" i="26"/>
  <c r="W365" i="4"/>
  <c r="W361" i="4"/>
  <c r="W357" i="4"/>
  <c r="W353" i="4"/>
  <c r="W349" i="4"/>
  <c r="W345" i="4"/>
  <c r="W341" i="4"/>
  <c r="W337" i="4"/>
  <c r="W333" i="4"/>
  <c r="W329" i="4"/>
  <c r="W325" i="4"/>
  <c r="W321" i="4"/>
  <c r="W317" i="4"/>
  <c r="W313" i="4"/>
  <c r="W309" i="4"/>
  <c r="W305" i="4"/>
  <c r="W301" i="4"/>
  <c r="W297" i="4"/>
  <c r="W293" i="4"/>
  <c r="W289" i="4"/>
  <c r="W285" i="4"/>
  <c r="W281" i="4"/>
  <c r="W277" i="4"/>
  <c r="W273" i="4"/>
  <c r="W269" i="4"/>
  <c r="W265" i="4"/>
  <c r="W261" i="4"/>
  <c r="W257" i="4"/>
  <c r="W253" i="4"/>
  <c r="W249" i="4"/>
  <c r="W245" i="4"/>
  <c r="W241" i="4"/>
  <c r="W237" i="4"/>
  <c r="W233" i="4"/>
  <c r="W229" i="4"/>
  <c r="W225" i="4"/>
  <c r="W221" i="4"/>
  <c r="W217" i="4"/>
  <c r="W213" i="4"/>
  <c r="W209" i="4"/>
  <c r="W205" i="4"/>
  <c r="W201" i="4"/>
  <c r="W197" i="4"/>
  <c r="W193" i="4"/>
  <c r="W189" i="4"/>
  <c r="W185" i="4"/>
  <c r="W181" i="4"/>
  <c r="W177" i="4"/>
  <c r="W173" i="4"/>
  <c r="W169" i="4"/>
  <c r="W165" i="4"/>
  <c r="W161" i="4"/>
  <c r="W157" i="4"/>
  <c r="W153" i="4"/>
  <c r="W149" i="4"/>
  <c r="W145" i="4"/>
  <c r="W141" i="4"/>
  <c r="W137" i="4"/>
  <c r="W133" i="4"/>
  <c r="W129" i="4"/>
  <c r="W125" i="4"/>
  <c r="W121" i="4"/>
  <c r="W117" i="4"/>
  <c r="W113" i="4"/>
  <c r="W109" i="4"/>
  <c r="W105" i="4"/>
  <c r="W101" i="4"/>
  <c r="W97" i="4"/>
  <c r="W93" i="4"/>
  <c r="W89" i="4"/>
  <c r="W85" i="4"/>
  <c r="W81" i="4"/>
  <c r="W77" i="4"/>
  <c r="W73" i="4"/>
  <c r="W364" i="4"/>
  <c r="W360" i="4"/>
  <c r="W356" i="4"/>
  <c r="W352" i="4"/>
  <c r="W348" i="4"/>
  <c r="W344" i="4"/>
  <c r="W340" i="4"/>
  <c r="W336" i="4"/>
  <c r="W332" i="4"/>
  <c r="W328" i="4"/>
  <c r="W324" i="4"/>
  <c r="W320" i="4"/>
  <c r="W316" i="4"/>
  <c r="W312" i="4"/>
  <c r="W308" i="4"/>
  <c r="W304" i="4"/>
  <c r="W300" i="4"/>
  <c r="W296" i="4"/>
  <c r="W292" i="4"/>
  <c r="W288" i="4"/>
  <c r="W284" i="4"/>
  <c r="W280" i="4"/>
  <c r="W276" i="4"/>
  <c r="W272" i="4"/>
  <c r="W268" i="4"/>
  <c r="W264" i="4"/>
  <c r="W260" i="4"/>
  <c r="W256" i="4"/>
  <c r="W252" i="4"/>
  <c r="W248" i="4"/>
  <c r="W244" i="4"/>
  <c r="W240" i="4"/>
  <c r="W236" i="4"/>
  <c r="W232" i="4"/>
  <c r="W228" i="4"/>
  <c r="W224" i="4"/>
  <c r="W220" i="4"/>
  <c r="W216" i="4"/>
  <c r="W212" i="4"/>
  <c r="W208" i="4"/>
  <c r="W204" i="4"/>
  <c r="W200" i="4"/>
  <c r="W196" i="4"/>
  <c r="W192" i="4"/>
  <c r="W188" i="4"/>
  <c r="W184" i="4"/>
  <c r="W180" i="4"/>
  <c r="W176" i="4"/>
  <c r="W172" i="4"/>
  <c r="W168" i="4"/>
  <c r="W164" i="4"/>
  <c r="W160" i="4"/>
  <c r="W156" i="4"/>
  <c r="W152" i="4"/>
  <c r="W148" i="4"/>
  <c r="W144" i="4"/>
  <c r="W140" i="4"/>
  <c r="W136" i="4"/>
  <c r="W132" i="4"/>
  <c r="W128" i="4"/>
  <c r="W124" i="4"/>
  <c r="W120" i="4"/>
  <c r="W116" i="4"/>
  <c r="W112" i="4"/>
  <c r="W108" i="4"/>
  <c r="W104" i="4"/>
  <c r="W100" i="4"/>
  <c r="W96" i="4"/>
  <c r="W92" i="4"/>
  <c r="W88" i="4"/>
  <c r="W84" i="4"/>
  <c r="W80" i="4"/>
  <c r="W76" i="4"/>
  <c r="W72" i="4"/>
  <c r="W68" i="4"/>
  <c r="W64" i="4"/>
  <c r="W60" i="4"/>
  <c r="W56" i="4"/>
  <c r="W52" i="4"/>
  <c r="W48" i="4"/>
  <c r="W44" i="4"/>
  <c r="W40" i="4"/>
  <c r="W36" i="4"/>
  <c r="W32" i="4"/>
  <c r="W28" i="4"/>
  <c r="W363" i="4"/>
  <c r="W359" i="4"/>
  <c r="W355" i="4"/>
  <c r="W351" i="4"/>
  <c r="W347" i="4"/>
  <c r="W343" i="4"/>
  <c r="W339" i="4"/>
  <c r="W335" i="4"/>
  <c r="W331" i="4"/>
  <c r="W327" i="4"/>
  <c r="W323" i="4"/>
  <c r="W319" i="4"/>
  <c r="W315" i="4"/>
  <c r="W311" i="4"/>
  <c r="W307" i="4"/>
  <c r="W303" i="4"/>
  <c r="W299" i="4"/>
  <c r="W295" i="4"/>
  <c r="W291" i="4"/>
  <c r="W287" i="4"/>
  <c r="W283" i="4"/>
  <c r="W279" i="4"/>
  <c r="W275" i="4"/>
  <c r="W271" i="4"/>
  <c r="W267" i="4"/>
  <c r="W263" i="4"/>
  <c r="W259" i="4"/>
  <c r="W255" i="4"/>
  <c r="W251" i="4"/>
  <c r="W247" i="4"/>
  <c r="W243" i="4"/>
  <c r="W239" i="4"/>
  <c r="W235" i="4"/>
  <c r="W231" i="4"/>
  <c r="W227" i="4"/>
  <c r="W223" i="4"/>
  <c r="W219" i="4"/>
  <c r="W215" i="4"/>
  <c r="W211" i="4"/>
  <c r="W207" i="4"/>
  <c r="W203" i="4"/>
  <c r="W199" i="4"/>
  <c r="W195" i="4"/>
  <c r="W191" i="4"/>
  <c r="W187" i="4"/>
  <c r="W183" i="4"/>
  <c r="W179" i="4"/>
  <c r="W175" i="4"/>
  <c r="W171" i="4"/>
  <c r="W167" i="4"/>
  <c r="W163" i="4"/>
  <c r="W159" i="4"/>
  <c r="W155" i="4"/>
  <c r="W151" i="4"/>
  <c r="W147" i="4"/>
  <c r="W143" i="4"/>
  <c r="W139" i="4"/>
  <c r="W135" i="4"/>
  <c r="W131" i="4"/>
  <c r="W127" i="4"/>
  <c r="W123" i="4"/>
  <c r="W119" i="4"/>
  <c r="W115" i="4"/>
  <c r="W111" i="4"/>
  <c r="W107" i="4"/>
  <c r="W103" i="4"/>
  <c r="W99" i="4"/>
  <c r="W95" i="4"/>
  <c r="W91" i="4"/>
  <c r="W87" i="4"/>
  <c r="W83" i="4"/>
  <c r="W79" i="4"/>
  <c r="W75" i="4"/>
  <c r="W71" i="4"/>
  <c r="W67" i="4"/>
  <c r="W63" i="4"/>
  <c r="W59" i="4"/>
  <c r="W55" i="4"/>
  <c r="W51" i="4"/>
  <c r="W47" i="4"/>
  <c r="W43" i="4"/>
  <c r="W39" i="4"/>
  <c r="W35" i="4"/>
  <c r="W31" i="4"/>
  <c r="W27" i="4"/>
  <c r="W23" i="4"/>
  <c r="W4" i="4"/>
  <c r="W8" i="4"/>
  <c r="W12" i="4"/>
  <c r="W16" i="4"/>
  <c r="W20" i="4"/>
  <c r="W25" i="4"/>
  <c r="W33" i="4"/>
  <c r="W41" i="4"/>
  <c r="W49" i="4"/>
  <c r="W57" i="4"/>
  <c r="W65" i="4"/>
  <c r="W74" i="4"/>
  <c r="W90" i="4"/>
  <c r="W106" i="4"/>
  <c r="W122" i="4"/>
  <c r="W138" i="4"/>
  <c r="W154" i="4"/>
  <c r="W170" i="4"/>
  <c r="W186" i="4"/>
  <c r="W202" i="4"/>
  <c r="W218" i="4"/>
  <c r="W234" i="4"/>
  <c r="W250" i="4"/>
  <c r="W266" i="4"/>
  <c r="W282" i="4"/>
  <c r="W298" i="4"/>
  <c r="W314" i="4"/>
  <c r="W330" i="4"/>
  <c r="W346" i="4"/>
  <c r="W362" i="4"/>
  <c r="E186" i="4"/>
  <c r="Q49" i="9"/>
  <c r="M49" i="9"/>
  <c r="H49" i="9"/>
  <c r="C49" i="9"/>
  <c r="P48" i="9"/>
  <c r="K48" i="9"/>
  <c r="G48" i="9"/>
  <c r="B48" i="9"/>
  <c r="O47" i="9"/>
  <c r="J47" i="9"/>
  <c r="E47" i="9"/>
  <c r="A47" i="9"/>
  <c r="N46" i="9"/>
  <c r="I46" i="9"/>
  <c r="D46" i="9"/>
  <c r="Q45" i="9"/>
  <c r="M45" i="9"/>
  <c r="H45" i="9"/>
  <c r="C45" i="9"/>
  <c r="P37" i="9"/>
  <c r="K37" i="9"/>
  <c r="G37" i="9"/>
  <c r="B37" i="9"/>
  <c r="O36" i="9"/>
  <c r="J36" i="9"/>
  <c r="E36" i="9"/>
  <c r="A36" i="9"/>
  <c r="N35" i="9"/>
  <c r="I35" i="9"/>
  <c r="D35" i="9"/>
  <c r="Q34" i="9"/>
  <c r="M34" i="9"/>
  <c r="H34" i="9"/>
  <c r="C34" i="9"/>
  <c r="P33" i="9"/>
  <c r="K33" i="9"/>
  <c r="G33" i="9"/>
  <c r="B33" i="9"/>
  <c r="J25" i="9"/>
  <c r="E25" i="9"/>
  <c r="A25" i="9"/>
  <c r="N24" i="9"/>
  <c r="I24" i="9"/>
  <c r="D24" i="9"/>
  <c r="Q23" i="9"/>
  <c r="M23" i="9"/>
  <c r="H23" i="9"/>
  <c r="C23" i="9"/>
  <c r="P22" i="9"/>
  <c r="K22" i="9"/>
  <c r="G22" i="9"/>
  <c r="B22" i="9"/>
  <c r="O21" i="9"/>
  <c r="J21" i="9"/>
  <c r="E21" i="9"/>
  <c r="A21" i="9"/>
  <c r="N13" i="9"/>
  <c r="I13" i="9"/>
  <c r="D13" i="9"/>
  <c r="Q12" i="9"/>
  <c r="M12" i="9"/>
  <c r="H12" i="9"/>
  <c r="C12" i="9"/>
  <c r="P11" i="9"/>
  <c r="K11" i="9"/>
  <c r="G11" i="9"/>
  <c r="B11" i="9"/>
  <c r="O10" i="9"/>
  <c r="J10" i="9"/>
  <c r="E10" i="9"/>
  <c r="A10" i="9"/>
  <c r="N9" i="9"/>
  <c r="I9" i="9"/>
  <c r="D9" i="9"/>
  <c r="Q5" i="9"/>
  <c r="I49" i="9"/>
  <c r="Q48" i="9"/>
  <c r="C48" i="9"/>
  <c r="K47" i="9"/>
  <c r="B47" i="9"/>
  <c r="E46" i="9"/>
  <c r="I45" i="9"/>
  <c r="M37" i="9"/>
  <c r="P36" i="9"/>
  <c r="B36" i="9"/>
  <c r="P49" i="9"/>
  <c r="K49" i="9"/>
  <c r="G49" i="9"/>
  <c r="B49" i="9"/>
  <c r="O48" i="9"/>
  <c r="J48" i="9"/>
  <c r="E48" i="9"/>
  <c r="A48" i="9"/>
  <c r="N47" i="9"/>
  <c r="I47" i="9"/>
  <c r="D47" i="9"/>
  <c r="Q46" i="9"/>
  <c r="M46" i="9"/>
  <c r="H46" i="9"/>
  <c r="C46" i="9"/>
  <c r="P45" i="9"/>
  <c r="K45" i="9"/>
  <c r="G45" i="9"/>
  <c r="B45" i="9"/>
  <c r="O37" i="9"/>
  <c r="J37" i="9"/>
  <c r="E37" i="9"/>
  <c r="A37" i="9"/>
  <c r="N36" i="9"/>
  <c r="I36" i="9"/>
  <c r="D36" i="9"/>
  <c r="M35" i="9"/>
  <c r="H35" i="9"/>
  <c r="C35" i="9"/>
  <c r="P34" i="9"/>
  <c r="K34" i="9"/>
  <c r="G34" i="9"/>
  <c r="B34" i="9"/>
  <c r="O33" i="9"/>
  <c r="J33" i="9"/>
  <c r="E33" i="9"/>
  <c r="A33" i="9"/>
  <c r="I25" i="9"/>
  <c r="D25" i="9"/>
  <c r="Q24" i="9"/>
  <c r="M24" i="9"/>
  <c r="H24" i="9"/>
  <c r="C24" i="9"/>
  <c r="P23" i="9"/>
  <c r="K23" i="9"/>
  <c r="G23" i="9"/>
  <c r="B23" i="9"/>
  <c r="O22" i="9"/>
  <c r="J22" i="9"/>
  <c r="E22" i="9"/>
  <c r="A22" i="9"/>
  <c r="N21" i="9"/>
  <c r="I21" i="9"/>
  <c r="D21" i="9"/>
  <c r="Q13" i="9"/>
  <c r="M13" i="9"/>
  <c r="H13" i="9"/>
  <c r="C13" i="9"/>
  <c r="P12" i="9"/>
  <c r="K12" i="9"/>
  <c r="G12" i="9"/>
  <c r="B12" i="9"/>
  <c r="O11" i="9"/>
  <c r="J11" i="9"/>
  <c r="E11" i="9"/>
  <c r="A11" i="9"/>
  <c r="N10" i="9"/>
  <c r="I10" i="9"/>
  <c r="D10" i="9"/>
  <c r="Q9" i="9"/>
  <c r="M9" i="9"/>
  <c r="H9" i="9"/>
  <c r="C9" i="9"/>
  <c r="M48" i="9"/>
  <c r="O46" i="9"/>
  <c r="N45" i="9"/>
  <c r="Q37" i="9"/>
  <c r="C37" i="9"/>
  <c r="G36" i="9"/>
  <c r="E35" i="9"/>
  <c r="O49" i="9"/>
  <c r="J49" i="9"/>
  <c r="E49" i="9"/>
  <c r="A49" i="9"/>
  <c r="N48" i="9"/>
  <c r="I48" i="9"/>
  <c r="D48" i="9"/>
  <c r="Q47" i="9"/>
  <c r="M47" i="9"/>
  <c r="H47" i="9"/>
  <c r="C47" i="9"/>
  <c r="P46" i="9"/>
  <c r="K46" i="9"/>
  <c r="G46" i="9"/>
  <c r="B46" i="9"/>
  <c r="O45" i="9"/>
  <c r="J45" i="9"/>
  <c r="E45" i="9"/>
  <c r="A45" i="9"/>
  <c r="N37" i="9"/>
  <c r="I37" i="9"/>
  <c r="D37" i="9"/>
  <c r="Q36" i="9"/>
  <c r="M36" i="9"/>
  <c r="H36" i="9"/>
  <c r="C36" i="9"/>
  <c r="P35" i="9"/>
  <c r="K35" i="9"/>
  <c r="G35" i="9"/>
  <c r="B35" i="9"/>
  <c r="O34" i="9"/>
  <c r="J34" i="9"/>
  <c r="E34" i="9"/>
  <c r="A34" i="9"/>
  <c r="N33" i="9"/>
  <c r="I33" i="9"/>
  <c r="D33" i="9"/>
  <c r="M25" i="9"/>
  <c r="H25" i="9"/>
  <c r="C25" i="9"/>
  <c r="P24" i="9"/>
  <c r="K24" i="9"/>
  <c r="G24" i="9"/>
  <c r="B24" i="9"/>
  <c r="O23" i="9"/>
  <c r="J23" i="9"/>
  <c r="E23" i="9"/>
  <c r="A23" i="9"/>
  <c r="N22" i="9"/>
  <c r="I22" i="9"/>
  <c r="D22" i="9"/>
  <c r="Q21" i="9"/>
  <c r="M21" i="9"/>
  <c r="H21" i="9"/>
  <c r="C21" i="9"/>
  <c r="P13" i="9"/>
  <c r="K13" i="9"/>
  <c r="G13" i="9"/>
  <c r="B13" i="9"/>
  <c r="O12" i="9"/>
  <c r="J12" i="9"/>
  <c r="E12" i="9"/>
  <c r="A12" i="9"/>
  <c r="N11" i="9"/>
  <c r="I11" i="9"/>
  <c r="D11" i="9"/>
  <c r="Q10" i="9"/>
  <c r="M10" i="9"/>
  <c r="H10" i="9"/>
  <c r="C10" i="9"/>
  <c r="P9" i="9"/>
  <c r="K9" i="9"/>
  <c r="G9" i="9"/>
  <c r="B9" i="9"/>
  <c r="N49" i="9"/>
  <c r="D49" i="9"/>
  <c r="H48" i="9"/>
  <c r="P47" i="9"/>
  <c r="G47" i="9"/>
  <c r="J46" i="9"/>
  <c r="A46" i="9"/>
  <c r="D45" i="9"/>
  <c r="H37" i="9"/>
  <c r="K36" i="9"/>
  <c r="O35" i="9"/>
  <c r="J35" i="9"/>
  <c r="D34" i="9"/>
  <c r="C33" i="9"/>
  <c r="O24" i="9"/>
  <c r="N23" i="9"/>
  <c r="M22" i="9"/>
  <c r="K21" i="9"/>
  <c r="J13" i="9"/>
  <c r="I12" i="9"/>
  <c r="H11" i="9"/>
  <c r="G10" i="9"/>
  <c r="E9" i="9"/>
  <c r="A35" i="9"/>
  <c r="Q33" i="9"/>
  <c r="K25" i="9"/>
  <c r="J24" i="9"/>
  <c r="I23" i="9"/>
  <c r="H22" i="9"/>
  <c r="G21" i="9"/>
  <c r="E13" i="9"/>
  <c r="D12" i="9"/>
  <c r="C11" i="9"/>
  <c r="B10" i="9"/>
  <c r="A9" i="9"/>
  <c r="I34" i="9"/>
  <c r="A24" i="9"/>
  <c r="P21" i="9"/>
  <c r="N12" i="9"/>
  <c r="K10" i="9"/>
  <c r="N34" i="9"/>
  <c r="M33" i="9"/>
  <c r="G25" i="9"/>
  <c r="E24" i="9"/>
  <c r="D23" i="9"/>
  <c r="C22" i="9"/>
  <c r="B21" i="9"/>
  <c r="A13" i="9"/>
  <c r="Q11" i="9"/>
  <c r="P10" i="9"/>
  <c r="O9" i="9"/>
  <c r="H33" i="9"/>
  <c r="B25" i="9"/>
  <c r="Q22" i="9"/>
  <c r="O13" i="9"/>
  <c r="M11" i="9"/>
  <c r="J9" i="9"/>
  <c r="X363" i="4"/>
  <c r="X359" i="4"/>
  <c r="X355" i="4"/>
  <c r="X351" i="4"/>
  <c r="X347" i="4"/>
  <c r="X343" i="4"/>
  <c r="X339" i="4"/>
  <c r="X335" i="4"/>
  <c r="X331" i="4"/>
  <c r="X327" i="4"/>
  <c r="X323" i="4"/>
  <c r="X319" i="4"/>
  <c r="X315" i="4"/>
  <c r="X311" i="4"/>
  <c r="X307" i="4"/>
  <c r="X303" i="4"/>
  <c r="X299" i="4"/>
  <c r="X295" i="4"/>
  <c r="X291" i="4"/>
  <c r="X287" i="4"/>
  <c r="X283" i="4"/>
  <c r="X279" i="4"/>
  <c r="X275" i="4"/>
  <c r="X271" i="4"/>
  <c r="X267" i="4"/>
  <c r="X263" i="4"/>
  <c r="X259" i="4"/>
  <c r="X255" i="4"/>
  <c r="X251" i="4"/>
  <c r="X247" i="4"/>
  <c r="X243" i="4"/>
  <c r="X239" i="4"/>
  <c r="X235" i="4"/>
  <c r="X231" i="4"/>
  <c r="X227" i="4"/>
  <c r="X223" i="4"/>
  <c r="X219" i="4"/>
  <c r="X215" i="4"/>
  <c r="X211" i="4"/>
  <c r="X207" i="4"/>
  <c r="X203" i="4"/>
  <c r="X199" i="4"/>
  <c r="X195" i="4"/>
  <c r="X191" i="4"/>
  <c r="X187" i="4"/>
  <c r="X183" i="4"/>
  <c r="X179" i="4"/>
  <c r="X175" i="4"/>
  <c r="X171" i="4"/>
  <c r="X167" i="4"/>
  <c r="X163" i="4"/>
  <c r="X159" i="4"/>
  <c r="X155" i="4"/>
  <c r="X151" i="4"/>
  <c r="X147" i="4"/>
  <c r="X143" i="4"/>
  <c r="X139" i="4"/>
  <c r="X135" i="4"/>
  <c r="X131" i="4"/>
  <c r="X127" i="4"/>
  <c r="X123" i="4"/>
  <c r="X119" i="4"/>
  <c r="X115" i="4"/>
  <c r="X111" i="4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5" i="4"/>
  <c r="X31" i="4"/>
  <c r="X27" i="4"/>
  <c r="X23" i="4"/>
  <c r="X19" i="4"/>
  <c r="X15" i="4"/>
  <c r="X11" i="4"/>
  <c r="X7" i="4"/>
  <c r="X3" i="4"/>
  <c r="X366" i="4"/>
  <c r="X362" i="4"/>
  <c r="X358" i="4"/>
  <c r="X354" i="4"/>
  <c r="X350" i="4"/>
  <c r="X346" i="4"/>
  <c r="X342" i="4"/>
  <c r="X338" i="4"/>
  <c r="X334" i="4"/>
  <c r="X330" i="4"/>
  <c r="X326" i="4"/>
  <c r="X322" i="4"/>
  <c r="X318" i="4"/>
  <c r="X314" i="4"/>
  <c r="X310" i="4"/>
  <c r="X306" i="4"/>
  <c r="X302" i="4"/>
  <c r="X298" i="4"/>
  <c r="X294" i="4"/>
  <c r="X290" i="4"/>
  <c r="X286" i="4"/>
  <c r="X282" i="4"/>
  <c r="X278" i="4"/>
  <c r="X274" i="4"/>
  <c r="X270" i="4"/>
  <c r="X266" i="4"/>
  <c r="X262" i="4"/>
  <c r="X258" i="4"/>
  <c r="X254" i="4"/>
  <c r="X250" i="4"/>
  <c r="X246" i="4"/>
  <c r="X242" i="4"/>
  <c r="X238" i="4"/>
  <c r="X234" i="4"/>
  <c r="X230" i="4"/>
  <c r="X226" i="4"/>
  <c r="X222" i="4"/>
  <c r="X218" i="4"/>
  <c r="X214" i="4"/>
  <c r="X210" i="4"/>
  <c r="X206" i="4"/>
  <c r="X202" i="4"/>
  <c r="X198" i="4"/>
  <c r="X194" i="4"/>
  <c r="X190" i="4"/>
  <c r="X186" i="4"/>
  <c r="X182" i="4"/>
  <c r="X178" i="4"/>
  <c r="X174" i="4"/>
  <c r="X170" i="4"/>
  <c r="X166" i="4"/>
  <c r="X162" i="4"/>
  <c r="X158" i="4"/>
  <c r="X154" i="4"/>
  <c r="X150" i="4"/>
  <c r="X146" i="4"/>
  <c r="X142" i="4"/>
  <c r="X138" i="4"/>
  <c r="X134" i="4"/>
  <c r="X130" i="4"/>
  <c r="X126" i="4"/>
  <c r="X122" i="4"/>
  <c r="X118" i="4"/>
  <c r="X114" i="4"/>
  <c r="X110" i="4"/>
  <c r="X106" i="4"/>
  <c r="X102" i="4"/>
  <c r="X98" i="4"/>
  <c r="X94" i="4"/>
  <c r="X90" i="4"/>
  <c r="X86" i="4"/>
  <c r="X82" i="4"/>
  <c r="X78" i="4"/>
  <c r="X74" i="4"/>
  <c r="X70" i="4"/>
  <c r="X66" i="4"/>
  <c r="X62" i="4"/>
  <c r="X58" i="4"/>
  <c r="X54" i="4"/>
  <c r="X50" i="4"/>
  <c r="X46" i="4"/>
  <c r="X42" i="4"/>
  <c r="X38" i="4"/>
  <c r="X34" i="4"/>
  <c r="X30" i="4"/>
  <c r="X26" i="4"/>
  <c r="X22" i="4"/>
  <c r="X18" i="4"/>
  <c r="X14" i="4"/>
  <c r="X10" i="4"/>
  <c r="X6" i="4"/>
  <c r="X2" i="4"/>
  <c r="X365" i="4"/>
  <c r="X361" i="4"/>
  <c r="X357" i="4"/>
  <c r="X353" i="4"/>
  <c r="X349" i="4"/>
  <c r="X345" i="4"/>
  <c r="X341" i="4"/>
  <c r="X337" i="4"/>
  <c r="X333" i="4"/>
  <c r="X329" i="4"/>
  <c r="X325" i="4"/>
  <c r="X321" i="4"/>
  <c r="X317" i="4"/>
  <c r="X313" i="4"/>
  <c r="X309" i="4"/>
  <c r="X305" i="4"/>
  <c r="X301" i="4"/>
  <c r="X297" i="4"/>
  <c r="X293" i="4"/>
  <c r="X289" i="4"/>
  <c r="X285" i="4"/>
  <c r="X281" i="4"/>
  <c r="X277" i="4"/>
  <c r="X273" i="4"/>
  <c r="X269" i="4"/>
  <c r="X265" i="4"/>
  <c r="X261" i="4"/>
  <c r="X257" i="4"/>
  <c r="X253" i="4"/>
  <c r="X249" i="4"/>
  <c r="X245" i="4"/>
  <c r="X241" i="4"/>
  <c r="X237" i="4"/>
  <c r="X233" i="4"/>
  <c r="X229" i="4"/>
  <c r="X225" i="4"/>
  <c r="X221" i="4"/>
  <c r="X217" i="4"/>
  <c r="X213" i="4"/>
  <c r="X209" i="4"/>
  <c r="X205" i="4"/>
  <c r="X201" i="4"/>
  <c r="X197" i="4"/>
  <c r="X193" i="4"/>
  <c r="X189" i="4"/>
  <c r="X185" i="4"/>
  <c r="X181" i="4"/>
  <c r="X177" i="4"/>
  <c r="X173" i="4"/>
  <c r="X169" i="4"/>
  <c r="X165" i="4"/>
  <c r="X161" i="4"/>
  <c r="X157" i="4"/>
  <c r="X153" i="4"/>
  <c r="X149" i="4"/>
  <c r="X145" i="4"/>
  <c r="X141" i="4"/>
  <c r="X137" i="4"/>
  <c r="X133" i="4"/>
  <c r="X129" i="4"/>
  <c r="X125" i="4"/>
  <c r="X121" i="4"/>
  <c r="X117" i="4"/>
  <c r="X113" i="4"/>
  <c r="X109" i="4"/>
  <c r="X105" i="4"/>
  <c r="X101" i="4"/>
  <c r="X97" i="4"/>
  <c r="X93" i="4"/>
  <c r="X89" i="4"/>
  <c r="X85" i="4"/>
  <c r="X81" i="4"/>
  <c r="X77" i="4"/>
  <c r="X73" i="4"/>
  <c r="X69" i="4"/>
  <c r="X65" i="4"/>
  <c r="X61" i="4"/>
  <c r="X57" i="4"/>
  <c r="X53" i="4"/>
  <c r="X49" i="4"/>
  <c r="X45" i="4"/>
  <c r="X41" i="4"/>
  <c r="X37" i="4"/>
  <c r="X33" i="4"/>
  <c r="X29" i="4"/>
  <c r="X25" i="4"/>
  <c r="X21" i="4"/>
  <c r="X17" i="4"/>
  <c r="X13" i="4"/>
  <c r="X9" i="4"/>
  <c r="X5" i="4"/>
  <c r="X356" i="4"/>
  <c r="X340" i="4"/>
  <c r="X324" i="4"/>
  <c r="X308" i="4"/>
  <c r="X292" i="4"/>
  <c r="X276" i="4"/>
  <c r="X260" i="4"/>
  <c r="X244" i="4"/>
  <c r="X228" i="4"/>
  <c r="X212" i="4"/>
  <c r="X196" i="4"/>
  <c r="X180" i="4"/>
  <c r="X164" i="4"/>
  <c r="X148" i="4"/>
  <c r="X132" i="4"/>
  <c r="X116" i="4"/>
  <c r="X100" i="4"/>
  <c r="X84" i="4"/>
  <c r="X68" i="4"/>
  <c r="X52" i="4"/>
  <c r="X36" i="4"/>
  <c r="X20" i="4"/>
  <c r="X4" i="4"/>
  <c r="X352" i="4"/>
  <c r="X336" i="4"/>
  <c r="X320" i="4"/>
  <c r="X304" i="4"/>
  <c r="X288" i="4"/>
  <c r="X272" i="4"/>
  <c r="X256" i="4"/>
  <c r="X240" i="4"/>
  <c r="X224" i="4"/>
  <c r="X208" i="4"/>
  <c r="X192" i="4"/>
  <c r="X176" i="4"/>
  <c r="X160" i="4"/>
  <c r="X144" i="4"/>
  <c r="X128" i="4"/>
  <c r="X112" i="4"/>
  <c r="X96" i="4"/>
  <c r="X80" i="4"/>
  <c r="X64" i="4"/>
  <c r="X48" i="4"/>
  <c r="X32" i="4"/>
  <c r="X16" i="4"/>
  <c r="X364" i="4"/>
  <c r="X348" i="4"/>
  <c r="X332" i="4"/>
  <c r="X316" i="4"/>
  <c r="X300" i="4"/>
  <c r="X284" i="4"/>
  <c r="X268" i="4"/>
  <c r="X252" i="4"/>
  <c r="X236" i="4"/>
  <c r="X220" i="4"/>
  <c r="X204" i="4"/>
  <c r="X188" i="4"/>
  <c r="X172" i="4"/>
  <c r="X156" i="4"/>
  <c r="X140" i="4"/>
  <c r="X124" i="4"/>
  <c r="X108" i="4"/>
  <c r="X92" i="4"/>
  <c r="X76" i="4"/>
  <c r="X60" i="4"/>
  <c r="X44" i="4"/>
  <c r="X28" i="4"/>
  <c r="X12" i="4"/>
  <c r="X344" i="4"/>
  <c r="X280" i="4"/>
  <c r="X216" i="4"/>
  <c r="X152" i="4"/>
  <c r="X88" i="4"/>
  <c r="X24" i="4"/>
  <c r="X328" i="4"/>
  <c r="X264" i="4"/>
  <c r="X200" i="4"/>
  <c r="X136" i="4"/>
  <c r="X72" i="4"/>
  <c r="X8" i="4"/>
  <c r="X312" i="4"/>
  <c r="X248" i="4"/>
  <c r="X184" i="4"/>
  <c r="X120" i="4"/>
  <c r="X56" i="4"/>
  <c r="X232" i="4"/>
  <c r="X168" i="4"/>
  <c r="X360" i="4"/>
  <c r="X104" i="4"/>
  <c r="X40" i="4"/>
  <c r="X296" i="4"/>
  <c r="Y366" i="4"/>
  <c r="Y358" i="4"/>
  <c r="Y350" i="4"/>
  <c r="Y342" i="4"/>
  <c r="Y334" i="4"/>
  <c r="Y326" i="4"/>
  <c r="Y318" i="4"/>
  <c r="Y310" i="4"/>
  <c r="Y302" i="4"/>
  <c r="Y294" i="4"/>
  <c r="Y286" i="4"/>
  <c r="Y278" i="4"/>
  <c r="Y270" i="4"/>
  <c r="Y262" i="4"/>
  <c r="Y254" i="4"/>
  <c r="Y246" i="4"/>
  <c r="Y238" i="4"/>
  <c r="Y230" i="4"/>
  <c r="Y222" i="4"/>
  <c r="Y214" i="4"/>
  <c r="Y206" i="4"/>
  <c r="Y198" i="4"/>
  <c r="Y190" i="4"/>
  <c r="Y182" i="4"/>
  <c r="Y174" i="4"/>
  <c r="Y166" i="4"/>
  <c r="Y158" i="4"/>
  <c r="Y150" i="4"/>
  <c r="Y142" i="4"/>
  <c r="Y134" i="4"/>
  <c r="Y126" i="4"/>
  <c r="Y118" i="4"/>
  <c r="Y110" i="4"/>
  <c r="Y365" i="4"/>
  <c r="Y357" i="4"/>
  <c r="Y349" i="4"/>
  <c r="Y341" i="4"/>
  <c r="Y333" i="4"/>
  <c r="Y325" i="4"/>
  <c r="Y317" i="4"/>
  <c r="Y309" i="4"/>
  <c r="Y301" i="4"/>
  <c r="Y293" i="4"/>
  <c r="Y285" i="4"/>
  <c r="Y277" i="4"/>
  <c r="Y269" i="4"/>
  <c r="Y261" i="4"/>
  <c r="Y253" i="4"/>
  <c r="Y245" i="4"/>
  <c r="Y237" i="4"/>
  <c r="Y229" i="4"/>
  <c r="Y221" i="4"/>
  <c r="Y213" i="4"/>
  <c r="Y205" i="4"/>
  <c r="Y197" i="4"/>
  <c r="Y189" i="4"/>
  <c r="Y181" i="4"/>
  <c r="Y173" i="4"/>
  <c r="Y165" i="4"/>
  <c r="Y157" i="4"/>
  <c r="Y149" i="4"/>
  <c r="Y141" i="4"/>
  <c r="Y133" i="4"/>
  <c r="Y125" i="4"/>
  <c r="Y117" i="4"/>
  <c r="Y109" i="4"/>
  <c r="Y364" i="4"/>
  <c r="Y356" i="4"/>
  <c r="Y348" i="4"/>
  <c r="Y340" i="4"/>
  <c r="Y332" i="4"/>
  <c r="Y324" i="4"/>
  <c r="Y316" i="4"/>
  <c r="Y308" i="4"/>
  <c r="Y300" i="4"/>
  <c r="Y292" i="4"/>
  <c r="Y284" i="4"/>
  <c r="Y276" i="4"/>
  <c r="Y268" i="4"/>
  <c r="Y260" i="4"/>
  <c r="Y252" i="4"/>
  <c r="Y244" i="4"/>
  <c r="Y236" i="4"/>
  <c r="Y228" i="4"/>
  <c r="Y220" i="4"/>
  <c r="Y212" i="4"/>
  <c r="Y204" i="4"/>
  <c r="Y196" i="4"/>
  <c r="Y188" i="4"/>
  <c r="Y180" i="4"/>
  <c r="Y172" i="4"/>
  <c r="Y164" i="4"/>
  <c r="Y156" i="4"/>
  <c r="Y148" i="4"/>
  <c r="Y140" i="4"/>
  <c r="Y132" i="4"/>
  <c r="Y124" i="4"/>
  <c r="Y116" i="4"/>
  <c r="Y108" i="4"/>
  <c r="Y335" i="4"/>
  <c r="Y303" i="4"/>
  <c r="Y271" i="4"/>
  <c r="Y239" i="4"/>
  <c r="Y207" i="4"/>
  <c r="Y175" i="4"/>
  <c r="Y143" i="4"/>
  <c r="Y111" i="4"/>
  <c r="Y98" i="4"/>
  <c r="Y90" i="4"/>
  <c r="Y82" i="4"/>
  <c r="Y74" i="4"/>
  <c r="Y66" i="4"/>
  <c r="Y58" i="4"/>
  <c r="Y50" i="4"/>
  <c r="Y42" i="4"/>
  <c r="Y34" i="4"/>
  <c r="Y26" i="4"/>
  <c r="Y18" i="4"/>
  <c r="Y10" i="4"/>
  <c r="Y2" i="4"/>
  <c r="Y347" i="4"/>
  <c r="Y315" i="4"/>
  <c r="Y283" i="4"/>
  <c r="Y251" i="4"/>
  <c r="Y219" i="4"/>
  <c r="Y187" i="4"/>
  <c r="Y155" i="4"/>
  <c r="Y123" i="4"/>
  <c r="Y101" i="4"/>
  <c r="Y93" i="4"/>
  <c r="Y85" i="4"/>
  <c r="Y77" i="4"/>
  <c r="Y69" i="4"/>
  <c r="Y61" i="4"/>
  <c r="Y53" i="4"/>
  <c r="Y45" i="4"/>
  <c r="Y37" i="4"/>
  <c r="Y29" i="4"/>
  <c r="Y21" i="4"/>
  <c r="Y13" i="4"/>
  <c r="Y5" i="4"/>
  <c r="Y343" i="4"/>
  <c r="Y311" i="4"/>
  <c r="Y279" i="4"/>
  <c r="Y247" i="4"/>
  <c r="Y215" i="4"/>
  <c r="Y183" i="4"/>
  <c r="Y151" i="4"/>
  <c r="Y119" i="4"/>
  <c r="Y100" i="4"/>
  <c r="Y92" i="4"/>
  <c r="Y84" i="4"/>
  <c r="Y76" i="4"/>
  <c r="Y68" i="4"/>
  <c r="Y60" i="4"/>
  <c r="Y52" i="4"/>
  <c r="Y44" i="4"/>
  <c r="Y36" i="4"/>
  <c r="Y28" i="4"/>
  <c r="Y20" i="4"/>
  <c r="Y12" i="4"/>
  <c r="Y4" i="4"/>
  <c r="Y291" i="4"/>
  <c r="Y163" i="4"/>
  <c r="Y87" i="4"/>
  <c r="Y55" i="4"/>
  <c r="Y23" i="4"/>
  <c r="Y339" i="4"/>
  <c r="Y211" i="4"/>
  <c r="Y99" i="4"/>
  <c r="Y67" i="4"/>
  <c r="Y35" i="4"/>
  <c r="Y3" i="4"/>
  <c r="Y259" i="4"/>
  <c r="Y131" i="4"/>
  <c r="Y79" i="4"/>
  <c r="Y47" i="4"/>
  <c r="Y15" i="4"/>
  <c r="Y43" i="4"/>
  <c r="Y91" i="4"/>
  <c r="Y243" i="4"/>
  <c r="Y11" i="4"/>
  <c r="Y59" i="4"/>
  <c r="Z363" i="4"/>
  <c r="Z359" i="4"/>
  <c r="Z355" i="4"/>
  <c r="Z351" i="4"/>
  <c r="Z347" i="4"/>
  <c r="Z343" i="4"/>
  <c r="Z339" i="4"/>
  <c r="Z335" i="4"/>
  <c r="Z331" i="4"/>
  <c r="Z327" i="4"/>
  <c r="Z323" i="4"/>
  <c r="Z319" i="4"/>
  <c r="Z315" i="4"/>
  <c r="Z311" i="4"/>
  <c r="Z307" i="4"/>
  <c r="Z303" i="4"/>
  <c r="Z299" i="4"/>
  <c r="Z295" i="4"/>
  <c r="Z366" i="4"/>
  <c r="Z362" i="4"/>
  <c r="Z358" i="4"/>
  <c r="Z354" i="4"/>
  <c r="Z350" i="4"/>
  <c r="Z346" i="4"/>
  <c r="Z342" i="4"/>
  <c r="Z338" i="4"/>
  <c r="Z334" i="4"/>
  <c r="Z330" i="4"/>
  <c r="Z326" i="4"/>
  <c r="Z322" i="4"/>
  <c r="Z318" i="4"/>
  <c r="Z314" i="4"/>
  <c r="Z310" i="4"/>
  <c r="Z306" i="4"/>
  <c r="Z302" i="4"/>
  <c r="Z298" i="4"/>
  <c r="Z294" i="4"/>
  <c r="Z365" i="4"/>
  <c r="Z357" i="4"/>
  <c r="Z349" i="4"/>
  <c r="Z341" i="4"/>
  <c r="Z333" i="4"/>
  <c r="Z325" i="4"/>
  <c r="Z317" i="4"/>
  <c r="Z309" i="4"/>
  <c r="Z301" i="4"/>
  <c r="Z293" i="4"/>
  <c r="Z289" i="4"/>
  <c r="Z285" i="4"/>
  <c r="Z281" i="4"/>
  <c r="Z277" i="4"/>
  <c r="Z273" i="4"/>
  <c r="Z269" i="4"/>
  <c r="Z265" i="4"/>
  <c r="Z261" i="4"/>
  <c r="Z257" i="4"/>
  <c r="Z253" i="4"/>
  <c r="Z249" i="4"/>
  <c r="Z245" i="4"/>
  <c r="Z241" i="4"/>
  <c r="Z237" i="4"/>
  <c r="Z233" i="4"/>
  <c r="Z229" i="4"/>
  <c r="Z225" i="4"/>
  <c r="Z221" i="4"/>
  <c r="Z217" i="4"/>
  <c r="Z213" i="4"/>
  <c r="Z209" i="4"/>
  <c r="Z205" i="4"/>
  <c r="Z201" i="4"/>
  <c r="Z197" i="4"/>
  <c r="Z193" i="4"/>
  <c r="Z189" i="4"/>
  <c r="Z185" i="4"/>
  <c r="Z181" i="4"/>
  <c r="Z177" i="4"/>
  <c r="Z173" i="4"/>
  <c r="Z169" i="4"/>
  <c r="Z165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113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57" i="4"/>
  <c r="Z53" i="4"/>
  <c r="Z49" i="4"/>
  <c r="Z45" i="4"/>
  <c r="Z41" i="4"/>
  <c r="Z37" i="4"/>
  <c r="Z33" i="4"/>
  <c r="Z29" i="4"/>
  <c r="Z25" i="4"/>
  <c r="Z21" i="4"/>
  <c r="Z17" i="4"/>
  <c r="Z13" i="4"/>
  <c r="Z9" i="4"/>
  <c r="Z5" i="4"/>
  <c r="Z364" i="4"/>
  <c r="Z356" i="4"/>
  <c r="Z348" i="4"/>
  <c r="Z340" i="4"/>
  <c r="Z332" i="4"/>
  <c r="Z324" i="4"/>
  <c r="Z316" i="4"/>
  <c r="Z308" i="4"/>
  <c r="Z300" i="4"/>
  <c r="Z292" i="4"/>
  <c r="Z288" i="4"/>
  <c r="Z284" i="4"/>
  <c r="Z280" i="4"/>
  <c r="Z276" i="4"/>
  <c r="Z272" i="4"/>
  <c r="Z268" i="4"/>
  <c r="Z264" i="4"/>
  <c r="Z260" i="4"/>
  <c r="Z256" i="4"/>
  <c r="Z252" i="4"/>
  <c r="Z248" i="4"/>
  <c r="Z244" i="4"/>
  <c r="Z240" i="4"/>
  <c r="Z236" i="4"/>
  <c r="Z232" i="4"/>
  <c r="Z228" i="4"/>
  <c r="Z224" i="4"/>
  <c r="Z220" i="4"/>
  <c r="Z216" i="4"/>
  <c r="Z212" i="4"/>
  <c r="Z208" i="4"/>
  <c r="Z204" i="4"/>
  <c r="Z200" i="4"/>
  <c r="Z196" i="4"/>
  <c r="Z192" i="4"/>
  <c r="Z188" i="4"/>
  <c r="Z184" i="4"/>
  <c r="Z180" i="4"/>
  <c r="Z176" i="4"/>
  <c r="Z172" i="4"/>
  <c r="Z168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112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Z56" i="4"/>
  <c r="Z52" i="4"/>
  <c r="Z48" i="4"/>
  <c r="Z44" i="4"/>
  <c r="Z40" i="4"/>
  <c r="Z36" i="4"/>
  <c r="Z32" i="4"/>
  <c r="Z28" i="4"/>
  <c r="Z24" i="4"/>
  <c r="Z20" i="4"/>
  <c r="Z16" i="4"/>
  <c r="Z12" i="4"/>
  <c r="Z8" i="4"/>
  <c r="Z4" i="4"/>
  <c r="Z361" i="4"/>
  <c r="Z353" i="4"/>
  <c r="Z345" i="4"/>
  <c r="Z337" i="4"/>
  <c r="Z329" i="4"/>
  <c r="Z321" i="4"/>
  <c r="Z313" i="4"/>
  <c r="Z305" i="4"/>
  <c r="Z297" i="4"/>
  <c r="Z291" i="4"/>
  <c r="Z287" i="4"/>
  <c r="Z283" i="4"/>
  <c r="Z279" i="4"/>
  <c r="Z275" i="4"/>
  <c r="Z271" i="4"/>
  <c r="Z267" i="4"/>
  <c r="Z263" i="4"/>
  <c r="Z259" i="4"/>
  <c r="Z255" i="4"/>
  <c r="Z251" i="4"/>
  <c r="Z247" i="4"/>
  <c r="Z243" i="4"/>
  <c r="Z239" i="4"/>
  <c r="Z235" i="4"/>
  <c r="Z231" i="4"/>
  <c r="Z227" i="4"/>
  <c r="Z223" i="4"/>
  <c r="Z219" i="4"/>
  <c r="Z215" i="4"/>
  <c r="Z211" i="4"/>
  <c r="Z207" i="4"/>
  <c r="Z203" i="4"/>
  <c r="Z199" i="4"/>
  <c r="Z195" i="4"/>
  <c r="Z191" i="4"/>
  <c r="Z187" i="4"/>
  <c r="Z183" i="4"/>
  <c r="Z179" i="4"/>
  <c r="Z175" i="4"/>
  <c r="Z171" i="4"/>
  <c r="Z167" i="4"/>
  <c r="Z163" i="4"/>
  <c r="Z159" i="4"/>
  <c r="Z155" i="4"/>
  <c r="Z151" i="4"/>
  <c r="Z147" i="4"/>
  <c r="Z143" i="4"/>
  <c r="Z139" i="4"/>
  <c r="Z135" i="4"/>
  <c r="Z131" i="4"/>
  <c r="Z127" i="4"/>
  <c r="Z123" i="4"/>
  <c r="Z119" i="4"/>
  <c r="Z115" i="4"/>
  <c r="Z111" i="4"/>
  <c r="Z107" i="4"/>
  <c r="Z103" i="4"/>
  <c r="Z99" i="4"/>
  <c r="Z95" i="4"/>
  <c r="Z91" i="4"/>
  <c r="Z87" i="4"/>
  <c r="Z83" i="4"/>
  <c r="Z79" i="4"/>
  <c r="Z75" i="4"/>
  <c r="Z71" i="4"/>
  <c r="Z67" i="4"/>
  <c r="Z63" i="4"/>
  <c r="Z59" i="4"/>
  <c r="Z55" i="4"/>
  <c r="Z51" i="4"/>
  <c r="Z47" i="4"/>
  <c r="Z43" i="4"/>
  <c r="Z39" i="4"/>
  <c r="Z35" i="4"/>
  <c r="Z31" i="4"/>
  <c r="Z27" i="4"/>
  <c r="Z23" i="4"/>
  <c r="Z19" i="4"/>
  <c r="Z15" i="4"/>
  <c r="Z11" i="4"/>
  <c r="Z7" i="4"/>
  <c r="Z3" i="4"/>
  <c r="Z352" i="4"/>
  <c r="Z320" i="4"/>
  <c r="Z290" i="4"/>
  <c r="Z274" i="4"/>
  <c r="Z258" i="4"/>
  <c r="Z242" i="4"/>
  <c r="Z226" i="4"/>
  <c r="Z210" i="4"/>
  <c r="Z194" i="4"/>
  <c r="Z178" i="4"/>
  <c r="Z162" i="4"/>
  <c r="Z146" i="4"/>
  <c r="Z130" i="4"/>
  <c r="Z114" i="4"/>
  <c r="Z98" i="4"/>
  <c r="Z82" i="4"/>
  <c r="Z66" i="4"/>
  <c r="Z50" i="4"/>
  <c r="Z34" i="4"/>
  <c r="Z18" i="4"/>
  <c r="Z2" i="4"/>
  <c r="Z344" i="4"/>
  <c r="Z312" i="4"/>
  <c r="Z286" i="4"/>
  <c r="Z270" i="4"/>
  <c r="Z254" i="4"/>
  <c r="Z238" i="4"/>
  <c r="Z222" i="4"/>
  <c r="Z206" i="4"/>
  <c r="Z190" i="4"/>
  <c r="Z174" i="4"/>
  <c r="Z158" i="4"/>
  <c r="Z142" i="4"/>
  <c r="Z126" i="4"/>
  <c r="Z110" i="4"/>
  <c r="Z94" i="4"/>
  <c r="Z78" i="4"/>
  <c r="Z62" i="4"/>
  <c r="Z46" i="4"/>
  <c r="Z30" i="4"/>
  <c r="Z14" i="4"/>
  <c r="Z336" i="4"/>
  <c r="Z304" i="4"/>
  <c r="Z282" i="4"/>
  <c r="Z266" i="4"/>
  <c r="Z250" i="4"/>
  <c r="Z234" i="4"/>
  <c r="Z218" i="4"/>
  <c r="Z202" i="4"/>
  <c r="Z186" i="4"/>
  <c r="Z170" i="4"/>
  <c r="Z154" i="4"/>
  <c r="Z138" i="4"/>
  <c r="Z122" i="4"/>
  <c r="Z106" i="4"/>
  <c r="Z90" i="4"/>
  <c r="Z74" i="4"/>
  <c r="Z58" i="4"/>
  <c r="Z42" i="4"/>
  <c r="Z26" i="4"/>
  <c r="Z10" i="4"/>
  <c r="Z328" i="4"/>
  <c r="Z246" i="4"/>
  <c r="Z182" i="4"/>
  <c r="Z118" i="4"/>
  <c r="Z54" i="4"/>
  <c r="Z296" i="4"/>
  <c r="Z230" i="4"/>
  <c r="Z166" i="4"/>
  <c r="Z102" i="4"/>
  <c r="Z38" i="4"/>
  <c r="Z278" i="4"/>
  <c r="Z214" i="4"/>
  <c r="Z150" i="4"/>
  <c r="Z86" i="4"/>
  <c r="Z22" i="4"/>
  <c r="Z262" i="4"/>
  <c r="Z6" i="4"/>
  <c r="Z198" i="4"/>
  <c r="Z134" i="4"/>
  <c r="Z360" i="4"/>
  <c r="Z70" i="4"/>
  <c r="E24" i="1"/>
  <c r="A24" i="1"/>
  <c r="B23" i="1"/>
  <c r="C22" i="1"/>
  <c r="P13" i="1"/>
  <c r="D24" i="1"/>
  <c r="D23" i="1"/>
  <c r="D22" i="1"/>
  <c r="N13" i="1"/>
  <c r="C24" i="1"/>
  <c r="C23" i="1"/>
  <c r="B22" i="1"/>
  <c r="M13" i="1"/>
  <c r="A23" i="1"/>
  <c r="Q13" i="1"/>
  <c r="H13" i="1"/>
  <c r="C13" i="1"/>
  <c r="P12" i="1"/>
  <c r="K12" i="1"/>
  <c r="G12" i="1"/>
  <c r="B12" i="1"/>
  <c r="O11" i="1"/>
  <c r="J11" i="1"/>
  <c r="E11" i="1"/>
  <c r="A11" i="1"/>
  <c r="N10" i="1"/>
  <c r="I10" i="1"/>
  <c r="D10" i="1"/>
  <c r="Q9" i="1"/>
  <c r="M9" i="1"/>
  <c r="H9" i="1"/>
  <c r="C9" i="1"/>
  <c r="E22" i="1"/>
  <c r="O13" i="1"/>
  <c r="K13" i="1"/>
  <c r="G13" i="1"/>
  <c r="B13" i="1"/>
  <c r="O12" i="1"/>
  <c r="J12" i="1"/>
  <c r="E12" i="1"/>
  <c r="A12" i="1"/>
  <c r="N11" i="1"/>
  <c r="I11" i="1"/>
  <c r="D11" i="1"/>
  <c r="Q10" i="1"/>
  <c r="M10" i="1"/>
  <c r="H10" i="1"/>
  <c r="C10" i="1"/>
  <c r="P9" i="1"/>
  <c r="K9" i="1"/>
  <c r="G9" i="1"/>
  <c r="B9" i="1"/>
  <c r="B24" i="1"/>
  <c r="A22" i="1"/>
  <c r="J13" i="1"/>
  <c r="E13" i="1"/>
  <c r="A13" i="1"/>
  <c r="N12" i="1"/>
  <c r="I12" i="1"/>
  <c r="D12" i="1"/>
  <c r="Q11" i="1"/>
  <c r="M11" i="1"/>
  <c r="H11" i="1"/>
  <c r="C11" i="1"/>
  <c r="P10" i="1"/>
  <c r="K10" i="1"/>
  <c r="G10" i="1"/>
  <c r="B10" i="1"/>
  <c r="O9" i="1"/>
  <c r="J9" i="1"/>
  <c r="E9" i="1"/>
  <c r="I13" i="1"/>
  <c r="H12" i="1"/>
  <c r="G11" i="1"/>
  <c r="E10" i="1"/>
  <c r="D9" i="1"/>
  <c r="E23" i="1"/>
  <c r="D13" i="1"/>
  <c r="C12" i="1"/>
  <c r="B11" i="1"/>
  <c r="A10" i="1"/>
  <c r="A9" i="1"/>
  <c r="Q12" i="1"/>
  <c r="P11" i="1"/>
  <c r="O10" i="1"/>
  <c r="N9" i="1"/>
  <c r="I9" i="1"/>
  <c r="M12" i="1"/>
  <c r="K11" i="1"/>
  <c r="J10" i="1"/>
  <c r="C14" i="4"/>
  <c r="C30" i="4"/>
  <c r="C46" i="4"/>
  <c r="C62" i="4"/>
  <c r="C78" i="4"/>
  <c r="C94" i="4"/>
  <c r="C110" i="4"/>
  <c r="C126" i="4"/>
  <c r="C142" i="4"/>
  <c r="C158" i="4"/>
  <c r="C174" i="4"/>
  <c r="C190" i="4"/>
  <c r="C206" i="4"/>
  <c r="C222" i="4"/>
  <c r="C238" i="4"/>
  <c r="C254" i="4"/>
  <c r="C270" i="4"/>
  <c r="C286" i="4"/>
  <c r="C302" i="4"/>
  <c r="C318" i="4"/>
  <c r="C338" i="4"/>
  <c r="C10" i="4"/>
  <c r="C26" i="4"/>
  <c r="C42" i="4"/>
  <c r="C58" i="4"/>
  <c r="C74" i="4"/>
  <c r="C90" i="4"/>
  <c r="C102" i="4"/>
  <c r="C122" i="4"/>
  <c r="C134" i="4"/>
  <c r="C150" i="4"/>
  <c r="C170" i="4"/>
  <c r="C186" i="4"/>
  <c r="C202" i="4"/>
  <c r="C218" i="4"/>
  <c r="C234" i="4"/>
  <c r="C250" i="4"/>
  <c r="C266" i="4"/>
  <c r="C282" i="4"/>
  <c r="C298" i="4"/>
  <c r="C310" i="4"/>
  <c r="C326" i="4"/>
  <c r="C342" i="4"/>
  <c r="C354" i="4"/>
  <c r="C3" i="4"/>
  <c r="C7" i="4"/>
  <c r="C11" i="4"/>
  <c r="C15" i="4"/>
  <c r="C19" i="4"/>
  <c r="C23" i="4"/>
  <c r="C27" i="4"/>
  <c r="C31" i="4"/>
  <c r="C35" i="4"/>
  <c r="C39" i="4"/>
  <c r="C43" i="4"/>
  <c r="C47" i="4"/>
  <c r="C51" i="4"/>
  <c r="C55" i="4"/>
  <c r="C59" i="4"/>
  <c r="C63" i="4"/>
  <c r="C67" i="4"/>
  <c r="C71" i="4"/>
  <c r="C75" i="4"/>
  <c r="C79" i="4"/>
  <c r="C83" i="4"/>
  <c r="C87" i="4"/>
  <c r="C91" i="4"/>
  <c r="C95" i="4"/>
  <c r="C99" i="4"/>
  <c r="C103" i="4"/>
  <c r="C107" i="4"/>
  <c r="C111" i="4"/>
  <c r="C115" i="4"/>
  <c r="C119" i="4"/>
  <c r="C123" i="4"/>
  <c r="C127" i="4"/>
  <c r="C131" i="4"/>
  <c r="C135" i="4"/>
  <c r="C139" i="4"/>
  <c r="C143" i="4"/>
  <c r="C147" i="4"/>
  <c r="C151" i="4"/>
  <c r="C155" i="4"/>
  <c r="C159" i="4"/>
  <c r="C163" i="4"/>
  <c r="C167" i="4"/>
  <c r="C171" i="4"/>
  <c r="C175" i="4"/>
  <c r="C179" i="4"/>
  <c r="C183" i="4"/>
  <c r="C187" i="4"/>
  <c r="C191" i="4"/>
  <c r="C195" i="4"/>
  <c r="C199" i="4"/>
  <c r="C203" i="4"/>
  <c r="C207" i="4"/>
  <c r="C211" i="4"/>
  <c r="C215" i="4"/>
  <c r="C219" i="4"/>
  <c r="C223" i="4"/>
  <c r="C227" i="4"/>
  <c r="C231" i="4"/>
  <c r="C235" i="4"/>
  <c r="C239" i="4"/>
  <c r="C243" i="4"/>
  <c r="C247" i="4"/>
  <c r="C251" i="4"/>
  <c r="C255" i="4"/>
  <c r="C259" i="4"/>
  <c r="C263" i="4"/>
  <c r="C267" i="4"/>
  <c r="C271" i="4"/>
  <c r="C275" i="4"/>
  <c r="C279" i="4"/>
  <c r="C283" i="4"/>
  <c r="C287" i="4"/>
  <c r="C291" i="4"/>
  <c r="C295" i="4"/>
  <c r="C299" i="4"/>
  <c r="C303" i="4"/>
  <c r="C307" i="4"/>
  <c r="C311" i="4"/>
  <c r="C315" i="4"/>
  <c r="C319" i="4"/>
  <c r="C323" i="4"/>
  <c r="C327" i="4"/>
  <c r="C331" i="4"/>
  <c r="C335" i="4"/>
  <c r="C339" i="4"/>
  <c r="C343" i="4"/>
  <c r="C347" i="4"/>
  <c r="C351" i="4"/>
  <c r="C355" i="4"/>
  <c r="C359" i="4"/>
  <c r="C363" i="4"/>
  <c r="C2" i="4"/>
  <c r="C18" i="4"/>
  <c r="C34" i="4"/>
  <c r="C50" i="4"/>
  <c r="C66" i="4"/>
  <c r="C82" i="4"/>
  <c r="C98" i="4"/>
  <c r="C114" i="4"/>
  <c r="C130" i="4"/>
  <c r="C146" i="4"/>
  <c r="C162" i="4"/>
  <c r="C178" i="4"/>
  <c r="C194" i="4"/>
  <c r="C210" i="4"/>
  <c r="C226" i="4"/>
  <c r="C242" i="4"/>
  <c r="C258" i="4"/>
  <c r="C274" i="4"/>
  <c r="C290" i="4"/>
  <c r="C306" i="4"/>
  <c r="C322" i="4"/>
  <c r="C334" i="4"/>
  <c r="C350" i="4"/>
  <c r="C362" i="4"/>
  <c r="C366" i="4"/>
  <c r="C4" i="4"/>
  <c r="C8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C76" i="4"/>
  <c r="C80" i="4"/>
  <c r="C84" i="4"/>
  <c r="C88" i="4"/>
  <c r="C92" i="4"/>
  <c r="C96" i="4"/>
  <c r="C100" i="4"/>
  <c r="C104" i="4"/>
  <c r="C108" i="4"/>
  <c r="C112" i="4"/>
  <c r="C116" i="4"/>
  <c r="C120" i="4"/>
  <c r="C124" i="4"/>
  <c r="C128" i="4"/>
  <c r="C132" i="4"/>
  <c r="C136" i="4"/>
  <c r="C140" i="4"/>
  <c r="C144" i="4"/>
  <c r="C148" i="4"/>
  <c r="C152" i="4"/>
  <c r="C156" i="4"/>
  <c r="C160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28" i="4"/>
  <c r="C232" i="4"/>
  <c r="C236" i="4"/>
  <c r="C240" i="4"/>
  <c r="C244" i="4"/>
  <c r="C248" i="4"/>
  <c r="C252" i="4"/>
  <c r="C256" i="4"/>
  <c r="C260" i="4"/>
  <c r="C264" i="4"/>
  <c r="C268" i="4"/>
  <c r="C272" i="4"/>
  <c r="C276" i="4"/>
  <c r="C280" i="4"/>
  <c r="C284" i="4"/>
  <c r="C288" i="4"/>
  <c r="C292" i="4"/>
  <c r="C296" i="4"/>
  <c r="C300" i="4"/>
  <c r="C304" i="4"/>
  <c r="C308" i="4"/>
  <c r="C312" i="4"/>
  <c r="C316" i="4"/>
  <c r="C320" i="4"/>
  <c r="C324" i="4"/>
  <c r="C328" i="4"/>
  <c r="C332" i="4"/>
  <c r="C336" i="4"/>
  <c r="C340" i="4"/>
  <c r="C344" i="4"/>
  <c r="C348" i="4"/>
  <c r="C352" i="4"/>
  <c r="C356" i="4"/>
  <c r="C360" i="4"/>
  <c r="C364" i="4"/>
  <c r="C6" i="4"/>
  <c r="C22" i="4"/>
  <c r="C38" i="4"/>
  <c r="C54" i="4"/>
  <c r="C70" i="4"/>
  <c r="C86" i="4"/>
  <c r="C106" i="4"/>
  <c r="C118" i="4"/>
  <c r="C138" i="4"/>
  <c r="C154" i="4"/>
  <c r="C166" i="4"/>
  <c r="C182" i="4"/>
  <c r="C198" i="4"/>
  <c r="C214" i="4"/>
  <c r="C230" i="4"/>
  <c r="C246" i="4"/>
  <c r="C262" i="4"/>
  <c r="C278" i="4"/>
  <c r="C294" i="4"/>
  <c r="C314" i="4"/>
  <c r="C330" i="4"/>
  <c r="C346" i="4"/>
  <c r="C358" i="4"/>
  <c r="C5" i="4"/>
  <c r="C9" i="4"/>
  <c r="C13" i="4"/>
  <c r="C17" i="4"/>
  <c r="C21" i="4"/>
  <c r="C25" i="4"/>
  <c r="C29" i="4"/>
  <c r="C33" i="4"/>
  <c r="C37" i="4"/>
  <c r="C41" i="4"/>
  <c r="C45" i="4"/>
  <c r="C49" i="4"/>
  <c r="C53" i="4"/>
  <c r="C57" i="4"/>
  <c r="C61" i="4"/>
  <c r="C65" i="4"/>
  <c r="C69" i="4"/>
  <c r="C73" i="4"/>
  <c r="C77" i="4"/>
  <c r="C81" i="4"/>
  <c r="C85" i="4"/>
  <c r="C89" i="4"/>
  <c r="C93" i="4"/>
  <c r="C97" i="4"/>
  <c r="C101" i="4"/>
  <c r="C105" i="4"/>
  <c r="C109" i="4"/>
  <c r="C113" i="4"/>
  <c r="C117" i="4"/>
  <c r="C121" i="4"/>
  <c r="C125" i="4"/>
  <c r="C129" i="4"/>
  <c r="C133" i="4"/>
  <c r="C137" i="4"/>
  <c r="C141" i="4"/>
  <c r="C145" i="4"/>
  <c r="C149" i="4"/>
  <c r="C153" i="4"/>
  <c r="C157" i="4"/>
  <c r="C161" i="4"/>
  <c r="C165" i="4"/>
  <c r="C169" i="4"/>
  <c r="C173" i="4"/>
  <c r="C177" i="4"/>
  <c r="C181" i="4"/>
  <c r="C185" i="4"/>
  <c r="C189" i="4"/>
  <c r="C193" i="4"/>
  <c r="C197" i="4"/>
  <c r="C201" i="4"/>
  <c r="C205" i="4"/>
  <c r="C209" i="4"/>
  <c r="C213" i="4"/>
  <c r="C217" i="4"/>
  <c r="C221" i="4"/>
  <c r="C225" i="4"/>
  <c r="C229" i="4"/>
  <c r="C233" i="4"/>
  <c r="C237" i="4"/>
  <c r="C241" i="4"/>
  <c r="C245" i="4"/>
  <c r="C249" i="4"/>
  <c r="C253" i="4"/>
  <c r="C257" i="4"/>
  <c r="C261" i="4"/>
  <c r="C265" i="4"/>
  <c r="C269" i="4"/>
  <c r="C273" i="4"/>
  <c r="C277" i="4"/>
  <c r="C281" i="4"/>
  <c r="C285" i="4"/>
  <c r="C289" i="4"/>
  <c r="C293" i="4"/>
  <c r="C297" i="4"/>
  <c r="C301" i="4"/>
  <c r="C305" i="4"/>
  <c r="C309" i="4"/>
  <c r="C313" i="4"/>
  <c r="C317" i="4"/>
  <c r="C321" i="4"/>
  <c r="C325" i="4"/>
  <c r="C329" i="4"/>
  <c r="C333" i="4"/>
  <c r="C337" i="4"/>
  <c r="C341" i="4"/>
  <c r="C345" i="4"/>
  <c r="C349" i="4"/>
  <c r="C353" i="4"/>
  <c r="C357" i="4"/>
  <c r="C361" i="4"/>
  <c r="C365" i="4"/>
  <c r="E6" i="4"/>
  <c r="E38" i="4"/>
  <c r="E70" i="4"/>
  <c r="E118" i="4"/>
  <c r="E150" i="4"/>
  <c r="E182" i="4"/>
  <c r="E10" i="4"/>
  <c r="E26" i="4"/>
  <c r="E42" i="4"/>
  <c r="E58" i="4"/>
  <c r="E74" i="4"/>
  <c r="E90" i="4"/>
  <c r="E106" i="4"/>
  <c r="E122" i="4"/>
  <c r="E138" i="4"/>
  <c r="E154" i="4"/>
  <c r="E170" i="4"/>
  <c r="E364" i="4"/>
  <c r="E360" i="4"/>
  <c r="E356" i="4"/>
  <c r="E352" i="4"/>
  <c r="E348" i="4"/>
  <c r="E344" i="4"/>
  <c r="E340" i="4"/>
  <c r="E336" i="4"/>
  <c r="E332" i="4"/>
  <c r="E328" i="4"/>
  <c r="E324" i="4"/>
  <c r="E320" i="4"/>
  <c r="E316" i="4"/>
  <c r="E312" i="4"/>
  <c r="E308" i="4"/>
  <c r="E304" i="4"/>
  <c r="E300" i="4"/>
  <c r="E296" i="4"/>
  <c r="E292" i="4"/>
  <c r="E288" i="4"/>
  <c r="E284" i="4"/>
  <c r="E280" i="4"/>
  <c r="E276" i="4"/>
  <c r="E272" i="4"/>
  <c r="E268" i="4"/>
  <c r="E264" i="4"/>
  <c r="E260" i="4"/>
  <c r="E256" i="4"/>
  <c r="E252" i="4"/>
  <c r="E248" i="4"/>
  <c r="E244" i="4"/>
  <c r="E240" i="4"/>
  <c r="E236" i="4"/>
  <c r="E232" i="4"/>
  <c r="E228" i="4"/>
  <c r="E224" i="4"/>
  <c r="E363" i="4"/>
  <c r="E359" i="4"/>
  <c r="E355" i="4"/>
  <c r="E351" i="4"/>
  <c r="E347" i="4"/>
  <c r="E343" i="4"/>
  <c r="E339" i="4"/>
  <c r="E335" i="4"/>
  <c r="E331" i="4"/>
  <c r="E327" i="4"/>
  <c r="E323" i="4"/>
  <c r="E319" i="4"/>
  <c r="E315" i="4"/>
  <c r="E311" i="4"/>
  <c r="E307" i="4"/>
  <c r="E303" i="4"/>
  <c r="E299" i="4"/>
  <c r="E295" i="4"/>
  <c r="E291" i="4"/>
  <c r="E287" i="4"/>
  <c r="E283" i="4"/>
  <c r="E279" i="4"/>
  <c r="E275" i="4"/>
  <c r="E271" i="4"/>
  <c r="E267" i="4"/>
  <c r="E263" i="4"/>
  <c r="E259" i="4"/>
  <c r="E255" i="4"/>
  <c r="E251" i="4"/>
  <c r="E247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4" i="4"/>
  <c r="E310" i="4"/>
  <c r="E306" i="4"/>
  <c r="E302" i="4"/>
  <c r="E298" i="4"/>
  <c r="E294" i="4"/>
  <c r="E290" i="4"/>
  <c r="E286" i="4"/>
  <c r="E282" i="4"/>
  <c r="E278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353" i="4"/>
  <c r="E337" i="4"/>
  <c r="E321" i="4"/>
  <c r="E305" i="4"/>
  <c r="E289" i="4"/>
  <c r="E273" i="4"/>
  <c r="E257" i="4"/>
  <c r="E243" i="4"/>
  <c r="E235" i="4"/>
  <c r="E227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365" i="4"/>
  <c r="E349" i="4"/>
  <c r="E333" i="4"/>
  <c r="E317" i="4"/>
  <c r="E301" i="4"/>
  <c r="E285" i="4"/>
  <c r="E269" i="4"/>
  <c r="E253" i="4"/>
  <c r="E241" i="4"/>
  <c r="E233" i="4"/>
  <c r="E225" i="4"/>
  <c r="E220" i="4"/>
  <c r="E216" i="4"/>
  <c r="E212" i="4"/>
  <c r="E208" i="4"/>
  <c r="E204" i="4"/>
  <c r="E200" i="4"/>
  <c r="E196" i="4"/>
  <c r="E192" i="4"/>
  <c r="E188" i="4"/>
  <c r="E184" i="4"/>
  <c r="E180" i="4"/>
  <c r="E176" i="4"/>
  <c r="E172" i="4"/>
  <c r="E168" i="4"/>
  <c r="E164" i="4"/>
  <c r="E160" i="4"/>
  <c r="E156" i="4"/>
  <c r="E152" i="4"/>
  <c r="E148" i="4"/>
  <c r="E144" i="4"/>
  <c r="E140" i="4"/>
  <c r="E136" i="4"/>
  <c r="E132" i="4"/>
  <c r="E128" i="4"/>
  <c r="E124" i="4"/>
  <c r="E120" i="4"/>
  <c r="E116" i="4"/>
  <c r="E112" i="4"/>
  <c r="E108" i="4"/>
  <c r="E104" i="4"/>
  <c r="E100" i="4"/>
  <c r="E96" i="4"/>
  <c r="E92" i="4"/>
  <c r="E88" i="4"/>
  <c r="E84" i="4"/>
  <c r="E80" i="4"/>
  <c r="E76" i="4"/>
  <c r="E72" i="4"/>
  <c r="E68" i="4"/>
  <c r="E64" i="4"/>
  <c r="E60" i="4"/>
  <c r="E56" i="4"/>
  <c r="E52" i="4"/>
  <c r="E48" i="4"/>
  <c r="E44" i="4"/>
  <c r="E40" i="4"/>
  <c r="E36" i="4"/>
  <c r="E32" i="4"/>
  <c r="E28" i="4"/>
  <c r="E24" i="4"/>
  <c r="E20" i="4"/>
  <c r="E16" i="4"/>
  <c r="E12" i="4"/>
  <c r="E8" i="4"/>
  <c r="E4" i="4"/>
  <c r="E325" i="4"/>
  <c r="E277" i="4"/>
  <c r="E245" i="4"/>
  <c r="E229" i="4"/>
  <c r="E218" i="4"/>
  <c r="E210" i="4"/>
  <c r="E202" i="4"/>
  <c r="E361" i="4"/>
  <c r="E345" i="4"/>
  <c r="E329" i="4"/>
  <c r="E313" i="4"/>
  <c r="E297" i="4"/>
  <c r="E281" i="4"/>
  <c r="E265" i="4"/>
  <c r="E249" i="4"/>
  <c r="E239" i="4"/>
  <c r="E231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7" i="4"/>
  <c r="E3" i="4"/>
  <c r="E357" i="4"/>
  <c r="E341" i="4"/>
  <c r="E309" i="4"/>
  <c r="E293" i="4"/>
  <c r="E261" i="4"/>
  <c r="E237" i="4"/>
  <c r="E222" i="4"/>
  <c r="E214" i="4"/>
  <c r="E206" i="4"/>
  <c r="E198" i="4"/>
  <c r="E22" i="4"/>
  <c r="E54" i="4"/>
  <c r="E86" i="4"/>
  <c r="E102" i="4"/>
  <c r="E134" i="4"/>
  <c r="E166" i="4"/>
  <c r="E14" i="4"/>
  <c r="E30" i="4"/>
  <c r="E46" i="4"/>
  <c r="E62" i="4"/>
  <c r="E78" i="4"/>
  <c r="E94" i="4"/>
  <c r="E110" i="4"/>
  <c r="E126" i="4"/>
  <c r="E142" i="4"/>
  <c r="E158" i="4"/>
  <c r="E174" i="4"/>
  <c r="E190" i="4"/>
  <c r="E2" i="4"/>
  <c r="E18" i="4"/>
  <c r="E34" i="4"/>
  <c r="E50" i="4"/>
  <c r="E66" i="4"/>
  <c r="E82" i="4"/>
  <c r="E98" i="4"/>
  <c r="E114" i="4"/>
  <c r="E130" i="4"/>
  <c r="E146" i="4"/>
  <c r="E162" i="4"/>
  <c r="E178" i="4"/>
  <c r="E194" i="4"/>
  <c r="Q5" i="1"/>
  <c r="E9" i="16"/>
  <c r="A10" i="16"/>
  <c r="E10" i="16"/>
  <c r="J9" i="16"/>
  <c r="C11" i="16"/>
  <c r="B12" i="16"/>
  <c r="A13" i="16"/>
  <c r="E13" i="16"/>
  <c r="P45" i="16"/>
  <c r="O46" i="16"/>
  <c r="N47" i="16"/>
  <c r="M48" i="16"/>
  <c r="P49" i="16"/>
  <c r="G9" i="16"/>
  <c r="B10" i="16"/>
  <c r="G10" i="16"/>
  <c r="K9" i="16"/>
  <c r="D11" i="16"/>
  <c r="C12" i="16"/>
  <c r="B13" i="16"/>
  <c r="Q45" i="16"/>
  <c r="P46" i="16"/>
  <c r="O47" i="16"/>
  <c r="N48" i="16"/>
  <c r="M49" i="16"/>
  <c r="Q49" i="16"/>
  <c r="B9" i="16"/>
  <c r="H9" i="16"/>
  <c r="C10" i="16"/>
  <c r="H10" i="16"/>
  <c r="A11" i="16"/>
  <c r="E11" i="16"/>
  <c r="D12" i="16"/>
  <c r="C13" i="16"/>
  <c r="N45" i="16"/>
  <c r="M46" i="16"/>
  <c r="Q46" i="16"/>
  <c r="P47" i="16"/>
  <c r="O48" i="16"/>
  <c r="N49" i="16"/>
  <c r="P49" i="8"/>
  <c r="K49" i="8"/>
  <c r="G49" i="8"/>
  <c r="B49" i="8"/>
  <c r="O48" i="8"/>
  <c r="J48" i="8"/>
  <c r="A48" i="8"/>
  <c r="N47" i="8"/>
  <c r="I47" i="8"/>
  <c r="D47" i="8"/>
  <c r="Q46" i="8"/>
  <c r="M46" i="8"/>
  <c r="H46" i="8"/>
  <c r="C46" i="8"/>
  <c r="P45" i="8"/>
  <c r="K45" i="8"/>
  <c r="G45" i="8"/>
  <c r="O37" i="8"/>
  <c r="J37" i="8"/>
  <c r="E37" i="8"/>
  <c r="A37" i="8"/>
  <c r="N36" i="8"/>
  <c r="I36" i="8"/>
  <c r="D36" i="8"/>
  <c r="M35" i="8"/>
  <c r="H35" i="8"/>
  <c r="C35" i="8"/>
  <c r="P34" i="8"/>
  <c r="G34" i="8"/>
  <c r="B34" i="8"/>
  <c r="O33" i="8"/>
  <c r="J33" i="8"/>
  <c r="E33" i="8"/>
  <c r="I25" i="8"/>
  <c r="D25" i="8"/>
  <c r="Q24" i="8"/>
  <c r="M24" i="8"/>
  <c r="H24" i="8"/>
  <c r="C24" i="8"/>
  <c r="P23" i="8"/>
  <c r="G23" i="8"/>
  <c r="B23" i="8"/>
  <c r="O22" i="8"/>
  <c r="J22" i="8"/>
  <c r="E22" i="8"/>
  <c r="A22" i="8"/>
  <c r="N21" i="8"/>
  <c r="I21" i="8"/>
  <c r="D21" i="8"/>
  <c r="Q13" i="8"/>
  <c r="M13" i="8"/>
  <c r="H13" i="8"/>
  <c r="C13" i="8"/>
  <c r="P12" i="8"/>
  <c r="K12" i="8"/>
  <c r="G12" i="8"/>
  <c r="B12" i="8"/>
  <c r="O11" i="8"/>
  <c r="J11" i="8"/>
  <c r="E11" i="8"/>
  <c r="A11" i="8"/>
  <c r="N10" i="8"/>
  <c r="I10" i="8"/>
  <c r="D10" i="8"/>
  <c r="Q9" i="8"/>
  <c r="M9" i="8"/>
  <c r="H9" i="8"/>
  <c r="C9" i="8"/>
  <c r="D365" i="4"/>
  <c r="D361" i="4"/>
  <c r="D357" i="4"/>
  <c r="D353" i="4"/>
  <c r="D349" i="4"/>
  <c r="D345" i="4"/>
  <c r="D341" i="4"/>
  <c r="D337" i="4"/>
  <c r="D333" i="4"/>
  <c r="D329" i="4"/>
  <c r="D325" i="4"/>
  <c r="D321" i="4"/>
  <c r="D317" i="4"/>
  <c r="D313" i="4"/>
  <c r="D309" i="4"/>
  <c r="D305" i="4"/>
  <c r="D301" i="4"/>
  <c r="D297" i="4"/>
  <c r="D293" i="4"/>
  <c r="D289" i="4"/>
  <c r="D285" i="4"/>
  <c r="D281" i="4"/>
  <c r="D277" i="4"/>
  <c r="D273" i="4"/>
  <c r="D269" i="4"/>
  <c r="D265" i="4"/>
  <c r="D261" i="4"/>
  <c r="D257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O49" i="8"/>
  <c r="J49" i="8"/>
  <c r="E49" i="8"/>
  <c r="A49" i="8"/>
  <c r="N48" i="8"/>
  <c r="I48" i="8"/>
  <c r="D48" i="8"/>
  <c r="Q47" i="8"/>
  <c r="M47" i="8"/>
  <c r="H47" i="8"/>
  <c r="C47" i="8"/>
  <c r="P46" i="8"/>
  <c r="K46" i="8"/>
  <c r="G46" i="8"/>
  <c r="B46" i="8"/>
  <c r="O45" i="8"/>
  <c r="J45" i="8"/>
  <c r="E45" i="8"/>
  <c r="A45" i="8"/>
  <c r="N37" i="8"/>
  <c r="I37" i="8"/>
  <c r="D37" i="8"/>
  <c r="Q36" i="8"/>
  <c r="M36" i="8"/>
  <c r="H36" i="8"/>
  <c r="C36" i="8"/>
  <c r="P35" i="8"/>
  <c r="K35" i="8"/>
  <c r="G35" i="8"/>
  <c r="O34" i="8"/>
  <c r="J34" i="8"/>
  <c r="E34" i="8"/>
  <c r="A34" i="8"/>
  <c r="N33" i="8"/>
  <c r="I33" i="8"/>
  <c r="D33" i="8"/>
  <c r="M25" i="8"/>
  <c r="H25" i="8"/>
  <c r="C25" i="8"/>
  <c r="P24" i="8"/>
  <c r="K24" i="8"/>
  <c r="G24" i="8"/>
  <c r="O23" i="8"/>
  <c r="J23" i="8"/>
  <c r="E23" i="8"/>
  <c r="A23" i="8"/>
  <c r="N22" i="8"/>
  <c r="I22" i="8"/>
  <c r="D22" i="8"/>
  <c r="Q21" i="8"/>
  <c r="M21" i="8"/>
  <c r="H21" i="8"/>
  <c r="C21" i="8"/>
  <c r="P13" i="8"/>
  <c r="K13" i="8"/>
  <c r="G13" i="8"/>
  <c r="B13" i="8"/>
  <c r="O12" i="8"/>
  <c r="J12" i="8"/>
  <c r="E12" i="8"/>
  <c r="A12" i="8"/>
  <c r="N11" i="8"/>
  <c r="I11" i="8"/>
  <c r="D11" i="8"/>
  <c r="M10" i="8"/>
  <c r="H10" i="8"/>
  <c r="C10" i="8"/>
  <c r="P9" i="8"/>
  <c r="K9" i="8"/>
  <c r="G9" i="8"/>
  <c r="B9" i="8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N49" i="8"/>
  <c r="I49" i="8"/>
  <c r="D49" i="8"/>
  <c r="Q48" i="8"/>
  <c r="M48" i="8"/>
  <c r="H48" i="8"/>
  <c r="C48" i="8"/>
  <c r="P47" i="8"/>
  <c r="K47" i="8"/>
  <c r="G47" i="8"/>
  <c r="B47" i="8"/>
  <c r="O46" i="8"/>
  <c r="J46" i="8"/>
  <c r="E46" i="8"/>
  <c r="A46" i="8"/>
  <c r="N45" i="8"/>
  <c r="I45" i="8"/>
  <c r="D45" i="8"/>
  <c r="Q37" i="8"/>
  <c r="M37" i="8"/>
  <c r="H37" i="8"/>
  <c r="C37" i="8"/>
  <c r="P36" i="8"/>
  <c r="K36" i="8"/>
  <c r="G36" i="8"/>
  <c r="B36" i="8"/>
  <c r="O35" i="8"/>
  <c r="J35" i="8"/>
  <c r="E35" i="8"/>
  <c r="A35" i="8"/>
  <c r="N34" i="8"/>
  <c r="I34" i="8"/>
  <c r="D34" i="8"/>
  <c r="Q33" i="8"/>
  <c r="M33" i="8"/>
  <c r="H33" i="8"/>
  <c r="C33" i="8"/>
  <c r="K25" i="8"/>
  <c r="G25" i="8"/>
  <c r="B25" i="8"/>
  <c r="O24" i="8"/>
  <c r="J24" i="8"/>
  <c r="E24" i="8"/>
  <c r="A24" i="8"/>
  <c r="N23" i="8"/>
  <c r="I23" i="8"/>
  <c r="D23" i="8"/>
  <c r="Q22" i="8"/>
  <c r="M22" i="8"/>
  <c r="H22" i="8"/>
  <c r="C22" i="8"/>
  <c r="P21" i="8"/>
  <c r="K21" i="8"/>
  <c r="G21" i="8"/>
  <c r="B21" i="8"/>
  <c r="O13" i="8"/>
  <c r="J13" i="8"/>
  <c r="E13" i="8"/>
  <c r="A13" i="8"/>
  <c r="N12" i="8"/>
  <c r="I12" i="8"/>
  <c r="D12" i="8"/>
  <c r="Q11" i="8"/>
  <c r="M11" i="8"/>
  <c r="H11" i="8"/>
  <c r="C11" i="8"/>
  <c r="P10" i="8"/>
  <c r="K10" i="8"/>
  <c r="G10" i="8"/>
  <c r="B10" i="8"/>
  <c r="O9" i="8"/>
  <c r="J9" i="8"/>
  <c r="E9" i="8"/>
  <c r="A9" i="8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C49" i="8"/>
  <c r="B48" i="8"/>
  <c r="A47" i="8"/>
  <c r="Q45" i="8"/>
  <c r="P37" i="8"/>
  <c r="O36" i="8"/>
  <c r="N35" i="8"/>
  <c r="M34" i="8"/>
  <c r="K33" i="8"/>
  <c r="E25" i="8"/>
  <c r="D24" i="8"/>
  <c r="C23" i="8"/>
  <c r="B22" i="8"/>
  <c r="A21" i="8"/>
  <c r="Q12" i="8"/>
  <c r="P11" i="8"/>
  <c r="O10" i="8"/>
  <c r="N9" i="8"/>
  <c r="D366" i="4"/>
  <c r="D350" i="4"/>
  <c r="D334" i="4"/>
  <c r="D318" i="4"/>
  <c r="D302" i="4"/>
  <c r="D286" i="4"/>
  <c r="D270" i="4"/>
  <c r="D254" i="4"/>
  <c r="D238" i="4"/>
  <c r="D222" i="4"/>
  <c r="D206" i="4"/>
  <c r="D190" i="4"/>
  <c r="D174" i="4"/>
  <c r="D158" i="4"/>
  <c r="D142" i="4"/>
  <c r="D126" i="4"/>
  <c r="D110" i="4"/>
  <c r="D94" i="4"/>
  <c r="D78" i="4"/>
  <c r="D62" i="4"/>
  <c r="D46" i="4"/>
  <c r="D30" i="4"/>
  <c r="D14" i="4"/>
  <c r="Q49" i="8"/>
  <c r="P48" i="8"/>
  <c r="O47" i="8"/>
  <c r="N46" i="8"/>
  <c r="M45" i="8"/>
  <c r="K37" i="8"/>
  <c r="J36" i="8"/>
  <c r="I35" i="8"/>
  <c r="H34" i="8"/>
  <c r="G33" i="8"/>
  <c r="A25" i="8"/>
  <c r="Q23" i="8"/>
  <c r="P22" i="8"/>
  <c r="O21" i="8"/>
  <c r="N13" i="8"/>
  <c r="M12" i="8"/>
  <c r="K11" i="8"/>
  <c r="J10" i="8"/>
  <c r="I9" i="8"/>
  <c r="D362" i="4"/>
  <c r="D346" i="4"/>
  <c r="D330" i="4"/>
  <c r="D314" i="4"/>
  <c r="D298" i="4"/>
  <c r="D282" i="4"/>
  <c r="D266" i="4"/>
  <c r="D250" i="4"/>
  <c r="D234" i="4"/>
  <c r="D218" i="4"/>
  <c r="D202" i="4"/>
  <c r="D186" i="4"/>
  <c r="D170" i="4"/>
  <c r="D154" i="4"/>
  <c r="D138" i="4"/>
  <c r="D122" i="4"/>
  <c r="D106" i="4"/>
  <c r="D90" i="4"/>
  <c r="D74" i="4"/>
  <c r="D58" i="4"/>
  <c r="D42" i="4"/>
  <c r="D26" i="4"/>
  <c r="D10" i="4"/>
  <c r="M49" i="8"/>
  <c r="K48" i="8"/>
  <c r="J47" i="8"/>
  <c r="I46" i="8"/>
  <c r="H45" i="8"/>
  <c r="G37" i="8"/>
  <c r="E36" i="8"/>
  <c r="D35" i="8"/>
  <c r="C34" i="8"/>
  <c r="B33" i="8"/>
  <c r="N24" i="8"/>
  <c r="M23" i="8"/>
  <c r="K22" i="8"/>
  <c r="J21" i="8"/>
  <c r="I13" i="8"/>
  <c r="H12" i="8"/>
  <c r="G11" i="8"/>
  <c r="E10" i="8"/>
  <c r="D9" i="8"/>
  <c r="D358" i="4"/>
  <c r="D342" i="4"/>
  <c r="D326" i="4"/>
  <c r="D310" i="4"/>
  <c r="D294" i="4"/>
  <c r="D278" i="4"/>
  <c r="D262" i="4"/>
  <c r="D246" i="4"/>
  <c r="D230" i="4"/>
  <c r="D214" i="4"/>
  <c r="D198" i="4"/>
  <c r="D182" i="4"/>
  <c r="D166" i="4"/>
  <c r="D150" i="4"/>
  <c r="D134" i="4"/>
  <c r="D118" i="4"/>
  <c r="D102" i="4"/>
  <c r="D86" i="4"/>
  <c r="D70" i="4"/>
  <c r="D54" i="4"/>
  <c r="D38" i="4"/>
  <c r="D22" i="4"/>
  <c r="D6" i="4"/>
  <c r="E47" i="8"/>
  <c r="A36" i="8"/>
  <c r="I24" i="8"/>
  <c r="D13" i="8"/>
  <c r="Q5" i="8"/>
  <c r="D338" i="4"/>
  <c r="D274" i="4"/>
  <c r="D210" i="4"/>
  <c r="D146" i="4"/>
  <c r="D82" i="4"/>
  <c r="D18" i="4"/>
  <c r="D46" i="8"/>
  <c r="Q34" i="8"/>
  <c r="H23" i="8"/>
  <c r="C12" i="8"/>
  <c r="D322" i="4"/>
  <c r="D258" i="4"/>
  <c r="D194" i="4"/>
  <c r="D130" i="4"/>
  <c r="D66" i="4"/>
  <c r="D2" i="4"/>
  <c r="H49" i="8"/>
  <c r="C45" i="8"/>
  <c r="P33" i="8"/>
  <c r="G22" i="8"/>
  <c r="B11" i="8"/>
  <c r="D306" i="4"/>
  <c r="D242" i="4"/>
  <c r="D178" i="4"/>
  <c r="D114" i="4"/>
  <c r="D50" i="4"/>
  <c r="O49" i="12"/>
  <c r="J49" i="12"/>
  <c r="N49" i="12"/>
  <c r="M49" i="12"/>
  <c r="G49" i="12"/>
  <c r="B49" i="12"/>
  <c r="O48" i="12"/>
  <c r="J48" i="12"/>
  <c r="E48" i="12"/>
  <c r="A48" i="12"/>
  <c r="N47" i="12"/>
  <c r="I47" i="12"/>
  <c r="D47" i="12"/>
  <c r="Q46" i="12"/>
  <c r="M46" i="12"/>
  <c r="H46" i="12"/>
  <c r="C46" i="12"/>
  <c r="P45" i="12"/>
  <c r="K45" i="12"/>
  <c r="G45" i="12"/>
  <c r="B45" i="12"/>
  <c r="O37" i="12"/>
  <c r="J37" i="12"/>
  <c r="E37" i="12"/>
  <c r="A37" i="12"/>
  <c r="N36" i="12"/>
  <c r="I36" i="12"/>
  <c r="D36" i="12"/>
  <c r="M35" i="12"/>
  <c r="H35" i="12"/>
  <c r="C35" i="12"/>
  <c r="P34" i="12"/>
  <c r="K34" i="12"/>
  <c r="G34" i="12"/>
  <c r="B34" i="12"/>
  <c r="O33" i="12"/>
  <c r="J33" i="12"/>
  <c r="E33" i="12"/>
  <c r="I25" i="12"/>
  <c r="D25" i="12"/>
  <c r="Q24" i="12"/>
  <c r="M24" i="12"/>
  <c r="H24" i="12"/>
  <c r="C24" i="12"/>
  <c r="P23" i="12"/>
  <c r="K23" i="12"/>
  <c r="G23" i="12"/>
  <c r="B23" i="12"/>
  <c r="O22" i="12"/>
  <c r="J22" i="12"/>
  <c r="E22" i="12"/>
  <c r="A22" i="12"/>
  <c r="N21" i="12"/>
  <c r="I21" i="12"/>
  <c r="D21" i="12"/>
  <c r="Q13" i="12"/>
  <c r="M13" i="12"/>
  <c r="H13" i="12"/>
  <c r="C13" i="12"/>
  <c r="P12" i="12"/>
  <c r="K12" i="12"/>
  <c r="G12" i="12"/>
  <c r="B12" i="12"/>
  <c r="O11" i="12"/>
  <c r="J11" i="12"/>
  <c r="E11" i="12"/>
  <c r="A11" i="12"/>
  <c r="N10" i="12"/>
  <c r="I10" i="12"/>
  <c r="D10" i="12"/>
  <c r="Q9" i="12"/>
  <c r="M9" i="12"/>
  <c r="H9" i="12"/>
  <c r="C9" i="12"/>
  <c r="K49" i="12"/>
  <c r="E49" i="12"/>
  <c r="A49" i="12"/>
  <c r="N48" i="12"/>
  <c r="I48" i="12"/>
  <c r="D48" i="12"/>
  <c r="Q47" i="12"/>
  <c r="M47" i="12"/>
  <c r="H47" i="12"/>
  <c r="C47" i="12"/>
  <c r="P46" i="12"/>
  <c r="K46" i="12"/>
  <c r="G46" i="12"/>
  <c r="B46" i="12"/>
  <c r="O45" i="12"/>
  <c r="J45" i="12"/>
  <c r="E45" i="12"/>
  <c r="A45" i="12"/>
  <c r="N37" i="12"/>
  <c r="I37" i="12"/>
  <c r="D37" i="12"/>
  <c r="Q36" i="12"/>
  <c r="M36" i="12"/>
  <c r="H36" i="12"/>
  <c r="C36" i="12"/>
  <c r="P35" i="12"/>
  <c r="K35" i="12"/>
  <c r="G35" i="12"/>
  <c r="B35" i="12"/>
  <c r="O34" i="12"/>
  <c r="J34" i="12"/>
  <c r="E34" i="12"/>
  <c r="A34" i="12"/>
  <c r="N33" i="12"/>
  <c r="I33" i="12"/>
  <c r="D33" i="12"/>
  <c r="M25" i="12"/>
  <c r="H25" i="12"/>
  <c r="C25" i="12"/>
  <c r="P24" i="12"/>
  <c r="K24" i="12"/>
  <c r="G24" i="12"/>
  <c r="B24" i="12"/>
  <c r="O23" i="12"/>
  <c r="J23" i="12"/>
  <c r="E23" i="12"/>
  <c r="A23" i="12"/>
  <c r="N22" i="12"/>
  <c r="I22" i="12"/>
  <c r="D22" i="12"/>
  <c r="Q21" i="12"/>
  <c r="M21" i="12"/>
  <c r="H21" i="12"/>
  <c r="C21" i="12"/>
  <c r="P13" i="12"/>
  <c r="K13" i="12"/>
  <c r="G13" i="12"/>
  <c r="B13" i="12"/>
  <c r="O12" i="12"/>
  <c r="J12" i="12"/>
  <c r="E12" i="12"/>
  <c r="A12" i="12"/>
  <c r="N11" i="12"/>
  <c r="I11" i="12"/>
  <c r="D11" i="12"/>
  <c r="Q10" i="12"/>
  <c r="M10" i="12"/>
  <c r="H10" i="12"/>
  <c r="C10" i="12"/>
  <c r="P9" i="12"/>
  <c r="K9" i="12"/>
  <c r="G9" i="12"/>
  <c r="B9" i="12"/>
  <c r="Q49" i="12"/>
  <c r="I49" i="12"/>
  <c r="D49" i="12"/>
  <c r="Q48" i="12"/>
  <c r="M48" i="12"/>
  <c r="H48" i="12"/>
  <c r="C48" i="12"/>
  <c r="P47" i="12"/>
  <c r="K47" i="12"/>
  <c r="G47" i="12"/>
  <c r="B47" i="12"/>
  <c r="O46" i="12"/>
  <c r="J46" i="12"/>
  <c r="E46" i="12"/>
  <c r="A46" i="12"/>
  <c r="N45" i="12"/>
  <c r="I45" i="12"/>
  <c r="D45" i="12"/>
  <c r="Q37" i="12"/>
  <c r="M37" i="12"/>
  <c r="H37" i="12"/>
  <c r="C37" i="12"/>
  <c r="P36" i="12"/>
  <c r="K36" i="12"/>
  <c r="G36" i="12"/>
  <c r="B36" i="12"/>
  <c r="O35" i="12"/>
  <c r="J35" i="12"/>
  <c r="E35" i="12"/>
  <c r="A35" i="12"/>
  <c r="N34" i="12"/>
  <c r="I34" i="12"/>
  <c r="D34" i="12"/>
  <c r="Q33" i="12"/>
  <c r="M33" i="12"/>
  <c r="H33" i="12"/>
  <c r="C33" i="12"/>
  <c r="K25" i="12"/>
  <c r="G25" i="12"/>
  <c r="B25" i="12"/>
  <c r="O24" i="12"/>
  <c r="J24" i="12"/>
  <c r="E24" i="12"/>
  <c r="A24" i="12"/>
  <c r="N23" i="12"/>
  <c r="I23" i="12"/>
  <c r="D23" i="12"/>
  <c r="Q22" i="12"/>
  <c r="M22" i="12"/>
  <c r="H22" i="12"/>
  <c r="C22" i="12"/>
  <c r="P21" i="12"/>
  <c r="K21" i="12"/>
  <c r="G21" i="12"/>
  <c r="B21" i="12"/>
  <c r="O13" i="12"/>
  <c r="J13" i="12"/>
  <c r="E13" i="12"/>
  <c r="A13" i="12"/>
  <c r="N12" i="12"/>
  <c r="I12" i="12"/>
  <c r="D12" i="12"/>
  <c r="Q11" i="12"/>
  <c r="M11" i="12"/>
  <c r="H11" i="12"/>
  <c r="C11" i="12"/>
  <c r="P10" i="12"/>
  <c r="K10" i="12"/>
  <c r="G10" i="12"/>
  <c r="B10" i="12"/>
  <c r="O9" i="12"/>
  <c r="J9" i="12"/>
  <c r="E9" i="12"/>
  <c r="A9" i="12"/>
  <c r="P48" i="12"/>
  <c r="O47" i="12"/>
  <c r="N46" i="12"/>
  <c r="M45" i="12"/>
  <c r="K37" i="12"/>
  <c r="J36" i="12"/>
  <c r="I35" i="12"/>
  <c r="H34" i="12"/>
  <c r="G33" i="12"/>
  <c r="A25" i="12"/>
  <c r="Q23" i="12"/>
  <c r="P22" i="12"/>
  <c r="O21" i="12"/>
  <c r="N13" i="12"/>
  <c r="M12" i="12"/>
  <c r="K11" i="12"/>
  <c r="J10" i="12"/>
  <c r="I9" i="12"/>
  <c r="P49" i="12"/>
  <c r="K48" i="12"/>
  <c r="J47" i="12"/>
  <c r="I46" i="12"/>
  <c r="H45" i="12"/>
  <c r="G37" i="12"/>
  <c r="E36" i="12"/>
  <c r="D35" i="12"/>
  <c r="C34" i="12"/>
  <c r="B33" i="12"/>
  <c r="N24" i="12"/>
  <c r="M23" i="12"/>
  <c r="K22" i="12"/>
  <c r="J21" i="12"/>
  <c r="I13" i="12"/>
  <c r="H12" i="12"/>
  <c r="G11" i="12"/>
  <c r="E10" i="12"/>
  <c r="D9" i="12"/>
  <c r="H49" i="12"/>
  <c r="G48" i="12"/>
  <c r="E47" i="12"/>
  <c r="D46" i="12"/>
  <c r="C45" i="12"/>
  <c r="B37" i="12"/>
  <c r="A36" i="12"/>
  <c r="Q34" i="12"/>
  <c r="P33" i="12"/>
  <c r="J25" i="12"/>
  <c r="I24" i="12"/>
  <c r="H23" i="12"/>
  <c r="G22" i="12"/>
  <c r="E21" i="12"/>
  <c r="D13" i="12"/>
  <c r="C12" i="12"/>
  <c r="B11" i="12"/>
  <c r="A10" i="12"/>
  <c r="Q5" i="12"/>
  <c r="A47" i="12"/>
  <c r="N35" i="12"/>
  <c r="D24" i="12"/>
  <c r="Q12" i="12"/>
  <c r="Q45" i="12"/>
  <c r="M34" i="12"/>
  <c r="C23" i="12"/>
  <c r="P11" i="12"/>
  <c r="C49" i="12"/>
  <c r="P37" i="12"/>
  <c r="K33" i="12"/>
  <c r="B22" i="12"/>
  <c r="O10" i="12"/>
  <c r="A21" i="12"/>
  <c r="I365" i="4"/>
  <c r="I361" i="4"/>
  <c r="I357" i="4"/>
  <c r="I353" i="4"/>
  <c r="I349" i="4"/>
  <c r="I345" i="4"/>
  <c r="I341" i="4"/>
  <c r="I337" i="4"/>
  <c r="I333" i="4"/>
  <c r="I329" i="4"/>
  <c r="I325" i="4"/>
  <c r="I321" i="4"/>
  <c r="I317" i="4"/>
  <c r="I313" i="4"/>
  <c r="I309" i="4"/>
  <c r="I305" i="4"/>
  <c r="I301" i="4"/>
  <c r="I297" i="4"/>
  <c r="I293" i="4"/>
  <c r="I289" i="4"/>
  <c r="I285" i="4"/>
  <c r="I281" i="4"/>
  <c r="I277" i="4"/>
  <c r="I273" i="4"/>
  <c r="I269" i="4"/>
  <c r="I265" i="4"/>
  <c r="I261" i="4"/>
  <c r="I257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O25" i="29"/>
  <c r="I41" i="4"/>
  <c r="I37" i="4"/>
  <c r="I33" i="4"/>
  <c r="I29" i="4"/>
  <c r="I25" i="4"/>
  <c r="I21" i="4"/>
  <c r="I17" i="4"/>
  <c r="I13" i="4"/>
  <c r="I9" i="4"/>
  <c r="I5" i="4"/>
  <c r="B48" i="12"/>
  <c r="N9" i="12"/>
  <c r="O36" i="12"/>
  <c r="I363" i="4"/>
  <c r="I359" i="4"/>
  <c r="I355" i="4"/>
  <c r="I351" i="4"/>
  <c r="I347" i="4"/>
  <c r="I343" i="4"/>
  <c r="I339" i="4"/>
  <c r="I335" i="4"/>
  <c r="I331" i="4"/>
  <c r="I327" i="4"/>
  <c r="I323" i="4"/>
  <c r="I319" i="4"/>
  <c r="I315" i="4"/>
  <c r="I311" i="4"/>
  <c r="I307" i="4"/>
  <c r="I303" i="4"/>
  <c r="I299" i="4"/>
  <c r="I295" i="4"/>
  <c r="I291" i="4"/>
  <c r="I287" i="4"/>
  <c r="I283" i="4"/>
  <c r="I279" i="4"/>
  <c r="I275" i="4"/>
  <c r="I271" i="4"/>
  <c r="I267" i="4"/>
  <c r="I263" i="4"/>
  <c r="I259" i="4"/>
  <c r="I255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I15" i="4"/>
  <c r="I11" i="4"/>
  <c r="I7" i="4"/>
  <c r="I3" i="4"/>
  <c r="J5" i="16"/>
  <c r="H49" i="16"/>
  <c r="C49" i="16"/>
  <c r="K48" i="16"/>
  <c r="G48" i="16"/>
  <c r="B48" i="16"/>
  <c r="J47" i="16"/>
  <c r="E47" i="16"/>
  <c r="A47" i="16"/>
  <c r="I46" i="16"/>
  <c r="D46" i="16"/>
  <c r="H45" i="16"/>
  <c r="C45" i="16"/>
  <c r="P37" i="16"/>
  <c r="K37" i="16"/>
  <c r="G37" i="16"/>
  <c r="B37" i="16"/>
  <c r="O36" i="16"/>
  <c r="J36" i="16"/>
  <c r="E36" i="16"/>
  <c r="A36" i="16"/>
  <c r="N35" i="16"/>
  <c r="I35" i="16"/>
  <c r="D35" i="16"/>
  <c r="Q34" i="16"/>
  <c r="M34" i="16"/>
  <c r="H34" i="16"/>
  <c r="C34" i="16"/>
  <c r="P33" i="16"/>
  <c r="K33" i="16"/>
  <c r="G33" i="16"/>
  <c r="B33" i="16"/>
  <c r="J25" i="16"/>
  <c r="K49" i="16"/>
  <c r="G49" i="16"/>
  <c r="B49" i="16"/>
  <c r="J48" i="16"/>
  <c r="E48" i="16"/>
  <c r="A48" i="16"/>
  <c r="I47" i="16"/>
  <c r="D47" i="16"/>
  <c r="H46" i="16"/>
  <c r="C46" i="16"/>
  <c r="K45" i="16"/>
  <c r="G45" i="16"/>
  <c r="B45" i="16"/>
  <c r="O37" i="16"/>
  <c r="J37" i="16"/>
  <c r="E37" i="16"/>
  <c r="A37" i="16"/>
  <c r="N36" i="16"/>
  <c r="I36" i="16"/>
  <c r="D36" i="16"/>
  <c r="M35" i="16"/>
  <c r="H35" i="16"/>
  <c r="C35" i="16"/>
  <c r="P34" i="16"/>
  <c r="K34" i="16"/>
  <c r="G34" i="16"/>
  <c r="B34" i="16"/>
  <c r="O33" i="16"/>
  <c r="J33" i="16"/>
  <c r="E33" i="16"/>
  <c r="A33" i="16"/>
  <c r="E49" i="16"/>
  <c r="A49" i="16"/>
  <c r="I48" i="16"/>
  <c r="D48" i="16"/>
  <c r="H47" i="16"/>
  <c r="C47" i="16"/>
  <c r="K46" i="16"/>
  <c r="G46" i="16"/>
  <c r="B46" i="16"/>
  <c r="J45" i="16"/>
  <c r="E45" i="16"/>
  <c r="A45" i="16"/>
  <c r="N37" i="16"/>
  <c r="I37" i="16"/>
  <c r="D37" i="16"/>
  <c r="Q36" i="16"/>
  <c r="M36" i="16"/>
  <c r="H36" i="16"/>
  <c r="C36" i="16"/>
  <c r="P35" i="16"/>
  <c r="K35" i="16"/>
  <c r="G35" i="16"/>
  <c r="B35" i="16"/>
  <c r="O34" i="16"/>
  <c r="J34" i="16"/>
  <c r="E34" i="16"/>
  <c r="A34" i="16"/>
  <c r="N33" i="16"/>
  <c r="I33" i="16"/>
  <c r="D33" i="16"/>
  <c r="M25" i="16"/>
  <c r="H25" i="16"/>
  <c r="D49" i="16"/>
  <c r="C48" i="16"/>
  <c r="B47" i="16"/>
  <c r="A46" i="16"/>
  <c r="Q37" i="16"/>
  <c r="P36" i="16"/>
  <c r="O35" i="16"/>
  <c r="N34" i="16"/>
  <c r="M33" i="16"/>
  <c r="I25" i="16"/>
  <c r="C25" i="16"/>
  <c r="P24" i="16"/>
  <c r="K24" i="16"/>
  <c r="G24" i="16"/>
  <c r="B24" i="16"/>
  <c r="O23" i="16"/>
  <c r="J23" i="16"/>
  <c r="E23" i="16"/>
  <c r="A23" i="16"/>
  <c r="N22" i="16"/>
  <c r="I22" i="16"/>
  <c r="D22" i="16"/>
  <c r="Q21" i="16"/>
  <c r="M21" i="16"/>
  <c r="H21" i="16"/>
  <c r="C21" i="16"/>
  <c r="P13" i="16"/>
  <c r="K13" i="16"/>
  <c r="G13" i="16"/>
  <c r="O12" i="16"/>
  <c r="J12" i="16"/>
  <c r="N11" i="16"/>
  <c r="I11" i="16"/>
  <c r="Q10" i="16"/>
  <c r="M10" i="16"/>
  <c r="P9" i="16"/>
  <c r="M37" i="16"/>
  <c r="K36" i="16"/>
  <c r="J35" i="16"/>
  <c r="I34" i="16"/>
  <c r="H33" i="16"/>
  <c r="G25" i="16"/>
  <c r="B25" i="16"/>
  <c r="O24" i="16"/>
  <c r="J24" i="16"/>
  <c r="E24" i="16"/>
  <c r="A24" i="16"/>
  <c r="N23" i="16"/>
  <c r="I23" i="16"/>
  <c r="D23" i="16"/>
  <c r="Q22" i="16"/>
  <c r="M22" i="16"/>
  <c r="H22" i="16"/>
  <c r="C22" i="16"/>
  <c r="P21" i="16"/>
  <c r="K21" i="16"/>
  <c r="G21" i="16"/>
  <c r="B21" i="16"/>
  <c r="O13" i="16"/>
  <c r="J13" i="16"/>
  <c r="N12" i="16"/>
  <c r="I12" i="16"/>
  <c r="Q11" i="16"/>
  <c r="M11" i="16"/>
  <c r="H11" i="16"/>
  <c r="P10" i="16"/>
  <c r="K10" i="16"/>
  <c r="O9" i="16"/>
  <c r="K47" i="16"/>
  <c r="J46" i="16"/>
  <c r="I45" i="16"/>
  <c r="H37" i="16"/>
  <c r="G36" i="16"/>
  <c r="E35" i="16"/>
  <c r="D34" i="16"/>
  <c r="C33" i="16"/>
  <c r="E25" i="16"/>
  <c r="A25" i="16"/>
  <c r="N24" i="16"/>
  <c r="I24" i="16"/>
  <c r="D24" i="16"/>
  <c r="Q23" i="16"/>
  <c r="M23" i="16"/>
  <c r="H23" i="16"/>
  <c r="C23" i="16"/>
  <c r="P22" i="16"/>
  <c r="K22" i="16"/>
  <c r="G22" i="16"/>
  <c r="B22" i="16"/>
  <c r="O21" i="16"/>
  <c r="J21" i="16"/>
  <c r="E21" i="16"/>
  <c r="A21" i="16"/>
  <c r="N13" i="16"/>
  <c r="I13" i="16"/>
  <c r="Q12" i="16"/>
  <c r="M12" i="16"/>
  <c r="H12" i="16"/>
  <c r="P11" i="16"/>
  <c r="K11" i="16"/>
  <c r="G11" i="16"/>
  <c r="O10" i="16"/>
  <c r="J10" i="16"/>
  <c r="N9" i="16"/>
  <c r="H48" i="16"/>
  <c r="C37" i="16"/>
  <c r="K25" i="16"/>
  <c r="H24" i="16"/>
  <c r="G23" i="16"/>
  <c r="E22" i="16"/>
  <c r="D21" i="16"/>
  <c r="Q9" i="16"/>
  <c r="G47" i="16"/>
  <c r="B36" i="16"/>
  <c r="D25" i="16"/>
  <c r="C24" i="16"/>
  <c r="B23" i="16"/>
  <c r="A22" i="16"/>
  <c r="Q13" i="16"/>
  <c r="P12" i="16"/>
  <c r="O11" i="16"/>
  <c r="N10" i="16"/>
  <c r="M9" i="16"/>
  <c r="E46" i="16"/>
  <c r="A35" i="16"/>
  <c r="Q24" i="16"/>
  <c r="P23" i="16"/>
  <c r="O22" i="16"/>
  <c r="N21" i="16"/>
  <c r="M13" i="16"/>
  <c r="K12" i="16"/>
  <c r="J11" i="16"/>
  <c r="D45" i="16"/>
  <c r="J22" i="16"/>
  <c r="Q33" i="16"/>
  <c r="I21" i="16"/>
  <c r="M24" i="16"/>
  <c r="H13" i="16"/>
  <c r="G12" i="16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M284" i="4"/>
  <c r="M280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24" i="4"/>
  <c r="M220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60" i="4"/>
  <c r="M56" i="4"/>
  <c r="M52" i="4"/>
  <c r="M48" i="4"/>
  <c r="M44" i="4"/>
  <c r="M40" i="4"/>
  <c r="M36" i="4"/>
  <c r="M32" i="4"/>
  <c r="M28" i="4"/>
  <c r="M24" i="4"/>
  <c r="M20" i="4"/>
  <c r="M16" i="4"/>
  <c r="M12" i="4"/>
  <c r="M8" i="4"/>
  <c r="M4" i="4"/>
  <c r="M363" i="4"/>
  <c r="M359" i="4"/>
  <c r="M355" i="4"/>
  <c r="M351" i="4"/>
  <c r="M347" i="4"/>
  <c r="M343" i="4"/>
  <c r="M339" i="4"/>
  <c r="M335" i="4"/>
  <c r="M331" i="4"/>
  <c r="M327" i="4"/>
  <c r="M323" i="4"/>
  <c r="M319" i="4"/>
  <c r="M315" i="4"/>
  <c r="M311" i="4"/>
  <c r="M307" i="4"/>
  <c r="M303" i="4"/>
  <c r="M299" i="4"/>
  <c r="M295" i="4"/>
  <c r="M291" i="4"/>
  <c r="M287" i="4"/>
  <c r="M283" i="4"/>
  <c r="M279" i="4"/>
  <c r="M275" i="4"/>
  <c r="M271" i="4"/>
  <c r="M267" i="4"/>
  <c r="M263" i="4"/>
  <c r="M259" i="4"/>
  <c r="M255" i="4"/>
  <c r="M251" i="4"/>
  <c r="M247" i="4"/>
  <c r="M243" i="4"/>
  <c r="M239" i="4"/>
  <c r="M235" i="4"/>
  <c r="M231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M23" i="4"/>
  <c r="M19" i="4"/>
  <c r="M15" i="4"/>
  <c r="M11" i="4"/>
  <c r="M7" i="4"/>
  <c r="M3" i="4"/>
  <c r="I49" i="16"/>
  <c r="M366" i="4"/>
  <c r="M358" i="4"/>
  <c r="M350" i="4"/>
  <c r="M342" i="4"/>
  <c r="M334" i="4"/>
  <c r="M326" i="4"/>
  <c r="M318" i="4"/>
  <c r="M310" i="4"/>
  <c r="M302" i="4"/>
  <c r="M294" i="4"/>
  <c r="M286" i="4"/>
  <c r="M278" i="4"/>
  <c r="M270" i="4"/>
  <c r="M262" i="4"/>
  <c r="M254" i="4"/>
  <c r="M246" i="4"/>
  <c r="M238" i="4"/>
  <c r="M230" i="4"/>
  <c r="M222" i="4"/>
  <c r="M214" i="4"/>
  <c r="M206" i="4"/>
  <c r="M198" i="4"/>
  <c r="M190" i="4"/>
  <c r="M182" i="4"/>
  <c r="M174" i="4"/>
  <c r="M166" i="4"/>
  <c r="M158" i="4"/>
  <c r="M150" i="4"/>
  <c r="M142" i="4"/>
  <c r="M134" i="4"/>
  <c r="M126" i="4"/>
  <c r="M118" i="4"/>
  <c r="M110" i="4"/>
  <c r="M102" i="4"/>
  <c r="M94" i="4"/>
  <c r="M86" i="4"/>
  <c r="M78" i="4"/>
  <c r="M70" i="4"/>
  <c r="M62" i="4"/>
  <c r="M54" i="4"/>
  <c r="M46" i="4"/>
  <c r="M38" i="4"/>
  <c r="M30" i="4"/>
  <c r="M22" i="4"/>
  <c r="M14" i="4"/>
  <c r="M6" i="4"/>
  <c r="K23" i="16"/>
  <c r="M365" i="4"/>
  <c r="M357" i="4"/>
  <c r="M349" i="4"/>
  <c r="M341" i="4"/>
  <c r="M333" i="4"/>
  <c r="M325" i="4"/>
  <c r="M317" i="4"/>
  <c r="M309" i="4"/>
  <c r="M301" i="4"/>
  <c r="M293" i="4"/>
  <c r="M285" i="4"/>
  <c r="M277" i="4"/>
  <c r="M269" i="4"/>
  <c r="M261" i="4"/>
  <c r="M253" i="4"/>
  <c r="M245" i="4"/>
  <c r="M237" i="4"/>
  <c r="M229" i="4"/>
  <c r="M221" i="4"/>
  <c r="M213" i="4"/>
  <c r="M205" i="4"/>
  <c r="M197" i="4"/>
  <c r="M189" i="4"/>
  <c r="M181" i="4"/>
  <c r="M173" i="4"/>
  <c r="M165" i="4"/>
  <c r="M157" i="4"/>
  <c r="M149" i="4"/>
  <c r="M141" i="4"/>
  <c r="M133" i="4"/>
  <c r="M125" i="4"/>
  <c r="M117" i="4"/>
  <c r="M109" i="4"/>
  <c r="M101" i="4"/>
  <c r="M93" i="4"/>
  <c r="M85" i="4"/>
  <c r="M77" i="4"/>
  <c r="M69" i="4"/>
  <c r="M61" i="4"/>
  <c r="M53" i="4"/>
  <c r="M45" i="4"/>
  <c r="M37" i="4"/>
  <c r="M29" i="4"/>
  <c r="M21" i="4"/>
  <c r="M13" i="4"/>
  <c r="M5" i="4"/>
  <c r="M362" i="4"/>
  <c r="M354" i="4"/>
  <c r="M346" i="4"/>
  <c r="M338" i="4"/>
  <c r="M330" i="4"/>
  <c r="M322" i="4"/>
  <c r="M314" i="4"/>
  <c r="M306" i="4"/>
  <c r="M298" i="4"/>
  <c r="M290" i="4"/>
  <c r="M282" i="4"/>
  <c r="M274" i="4"/>
  <c r="M266" i="4"/>
  <c r="M258" i="4"/>
  <c r="M250" i="4"/>
  <c r="M242" i="4"/>
  <c r="M234" i="4"/>
  <c r="M226" i="4"/>
  <c r="M218" i="4"/>
  <c r="M210" i="4"/>
  <c r="M202" i="4"/>
  <c r="M194" i="4"/>
  <c r="M186" i="4"/>
  <c r="M178" i="4"/>
  <c r="M170" i="4"/>
  <c r="M162" i="4"/>
  <c r="M154" i="4"/>
  <c r="M146" i="4"/>
  <c r="M138" i="4"/>
  <c r="M130" i="4"/>
  <c r="M122" i="4"/>
  <c r="M114" i="4"/>
  <c r="M106" i="4"/>
  <c r="M98" i="4"/>
  <c r="M90" i="4"/>
  <c r="M82" i="4"/>
  <c r="M74" i="4"/>
  <c r="M66" i="4"/>
  <c r="M58" i="4"/>
  <c r="M50" i="4"/>
  <c r="M42" i="4"/>
  <c r="M34" i="4"/>
  <c r="M26" i="4"/>
  <c r="M18" i="4"/>
  <c r="M10" i="4"/>
  <c r="M2" i="4"/>
  <c r="M49" i="20"/>
  <c r="K48" i="20"/>
  <c r="J47" i="20"/>
  <c r="I46" i="20"/>
  <c r="H45" i="20"/>
  <c r="G37" i="20"/>
  <c r="E36" i="20"/>
  <c r="D35" i="20"/>
  <c r="C34" i="20"/>
  <c r="B49" i="20"/>
  <c r="A48" i="20"/>
  <c r="Q46" i="20"/>
  <c r="P45" i="20"/>
  <c r="O37" i="20"/>
  <c r="N36" i="20"/>
  <c r="H35" i="20"/>
  <c r="G34" i="20"/>
  <c r="E33" i="20"/>
  <c r="J49" i="20"/>
  <c r="I48" i="20"/>
  <c r="H47" i="20"/>
  <c r="G46" i="20"/>
  <c r="E45" i="20"/>
  <c r="D37" i="20"/>
  <c r="C36" i="20"/>
  <c r="B35" i="20"/>
  <c r="A34" i="20"/>
  <c r="M25" i="20"/>
  <c r="I49" i="20"/>
  <c r="D45" i="20"/>
  <c r="Q33" i="20"/>
  <c r="N24" i="20"/>
  <c r="M23" i="20"/>
  <c r="K22" i="20"/>
  <c r="J21" i="20"/>
  <c r="I13" i="20"/>
  <c r="H12" i="20"/>
  <c r="G11" i="20"/>
  <c r="E10" i="20"/>
  <c r="D9" i="20"/>
  <c r="B47" i="20"/>
  <c r="O35" i="20"/>
  <c r="J25" i="20"/>
  <c r="C24" i="20"/>
  <c r="B23" i="20"/>
  <c r="A22" i="20"/>
  <c r="Q13" i="20"/>
  <c r="P12" i="20"/>
  <c r="O11" i="20"/>
  <c r="N10" i="20"/>
  <c r="M9" i="20"/>
  <c r="P47" i="20"/>
  <c r="K36" i="20"/>
  <c r="C33" i="20"/>
  <c r="G24" i="20"/>
  <c r="E23" i="20"/>
  <c r="D22" i="20"/>
  <c r="C21" i="20"/>
  <c r="B13" i="20"/>
  <c r="A12" i="20"/>
  <c r="Q10" i="20"/>
  <c r="P9" i="20"/>
  <c r="K47" i="20"/>
  <c r="D23" i="20"/>
  <c r="Q11" i="20"/>
  <c r="E35" i="20"/>
  <c r="P21" i="20"/>
  <c r="K10" i="20"/>
  <c r="D34" i="20"/>
  <c r="K21" i="20"/>
  <c r="G10" i="20"/>
  <c r="C11" i="20"/>
  <c r="J24" i="20"/>
  <c r="D12" i="20"/>
  <c r="Q352" i="4"/>
  <c r="Q336" i="4"/>
  <c r="Q320" i="4"/>
  <c r="Q316" i="4"/>
  <c r="Q304" i="4"/>
  <c r="Q300" i="4"/>
  <c r="Q288" i="4"/>
  <c r="Q284" i="4"/>
  <c r="Q272" i="4"/>
  <c r="Q268" i="4"/>
  <c r="Q260" i="4"/>
  <c r="Q256" i="4"/>
  <c r="Q252" i="4"/>
  <c r="Q248" i="4"/>
  <c r="Q244" i="4"/>
  <c r="Q240" i="4"/>
  <c r="Q236" i="4"/>
  <c r="Q232" i="4"/>
  <c r="Q228" i="4"/>
  <c r="Q224" i="4"/>
  <c r="Q220" i="4"/>
  <c r="Q216" i="4"/>
  <c r="Q212" i="4"/>
  <c r="Q208" i="4"/>
  <c r="Q204" i="4"/>
  <c r="Q200" i="4"/>
  <c r="Q196" i="4"/>
  <c r="Q192" i="4"/>
  <c r="Q188" i="4"/>
  <c r="Q184" i="4"/>
  <c r="Q180" i="4"/>
  <c r="Q176" i="4"/>
  <c r="Q172" i="4"/>
  <c r="Q168" i="4"/>
  <c r="Q164" i="4"/>
  <c r="Q160" i="4"/>
  <c r="Q156" i="4"/>
  <c r="Q152" i="4"/>
  <c r="Q148" i="4"/>
  <c r="Q144" i="4"/>
  <c r="Q140" i="4"/>
  <c r="Q136" i="4"/>
  <c r="Q132" i="4"/>
  <c r="Q128" i="4"/>
  <c r="Q124" i="4"/>
  <c r="Q120" i="4"/>
  <c r="Q116" i="4"/>
  <c r="Q112" i="4"/>
  <c r="Q108" i="4"/>
  <c r="Q104" i="4"/>
  <c r="Q100" i="4"/>
  <c r="Q96" i="4"/>
  <c r="Q92" i="4"/>
  <c r="Q88" i="4"/>
  <c r="Q84" i="4"/>
  <c r="Q80" i="4"/>
  <c r="Q76" i="4"/>
  <c r="Q72" i="4"/>
  <c r="Q68" i="4"/>
  <c r="Q64" i="4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Q4" i="4"/>
  <c r="Q363" i="4"/>
  <c r="Q359" i="4"/>
  <c r="Q355" i="4"/>
  <c r="Q351" i="4"/>
  <c r="Q347" i="4"/>
  <c r="Q343" i="4"/>
  <c r="Q339" i="4"/>
  <c r="Q335" i="4"/>
  <c r="Q331" i="4"/>
  <c r="Q327" i="4"/>
  <c r="Q323" i="4"/>
  <c r="Q319" i="4"/>
  <c r="Q315" i="4"/>
  <c r="Q311" i="4"/>
  <c r="Q307" i="4"/>
  <c r="Q303" i="4"/>
  <c r="Q299" i="4"/>
  <c r="Q295" i="4"/>
  <c r="Q291" i="4"/>
  <c r="Q287" i="4"/>
  <c r="Q283" i="4"/>
  <c r="Q279" i="4"/>
  <c r="Q275" i="4"/>
  <c r="Q271" i="4"/>
  <c r="Q267" i="4"/>
  <c r="Q263" i="4"/>
  <c r="Q259" i="4"/>
  <c r="Q255" i="4"/>
  <c r="Q251" i="4"/>
  <c r="Q247" i="4"/>
  <c r="Q243" i="4"/>
  <c r="Q239" i="4"/>
  <c r="Q235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1" i="4"/>
  <c r="Q27" i="4"/>
  <c r="Q23" i="4"/>
  <c r="Q19" i="4"/>
  <c r="Q15" i="4"/>
  <c r="Q11" i="4"/>
  <c r="Q7" i="4"/>
  <c r="Q3" i="4"/>
  <c r="Q366" i="4"/>
  <c r="Q362" i="4"/>
  <c r="Q358" i="4"/>
  <c r="Q354" i="4"/>
  <c r="Q350" i="4"/>
  <c r="Q346" i="4"/>
  <c r="Q342" i="4"/>
  <c r="Q338" i="4"/>
  <c r="Q334" i="4"/>
  <c r="Q330" i="4"/>
  <c r="Q326" i="4"/>
  <c r="Q322" i="4"/>
  <c r="Q318" i="4"/>
  <c r="Q314" i="4"/>
  <c r="Q310" i="4"/>
  <c r="Q306" i="4"/>
  <c r="Q302" i="4"/>
  <c r="Q298" i="4"/>
  <c r="Q294" i="4"/>
  <c r="Q290" i="4"/>
  <c r="Q286" i="4"/>
  <c r="Q282" i="4"/>
  <c r="Q278" i="4"/>
  <c r="Q274" i="4"/>
  <c r="Q270" i="4"/>
  <c r="Q266" i="4"/>
  <c r="Q262" i="4"/>
  <c r="Q258" i="4"/>
  <c r="Q254" i="4"/>
  <c r="Q250" i="4"/>
  <c r="Q246" i="4"/>
  <c r="Q242" i="4"/>
  <c r="Q238" i="4"/>
  <c r="Q234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26" i="4"/>
  <c r="Q22" i="4"/>
  <c r="Q18" i="4"/>
  <c r="Q14" i="4"/>
  <c r="Q10" i="4"/>
  <c r="Q6" i="4"/>
  <c r="Q2" i="4"/>
  <c r="Q357" i="4"/>
  <c r="Q341" i="4"/>
  <c r="Q325" i="4"/>
  <c r="Q309" i="4"/>
  <c r="Q293" i="4"/>
  <c r="Q277" i="4"/>
  <c r="Q261" i="4"/>
  <c r="Q245" i="4"/>
  <c r="Q229" i="4"/>
  <c r="Q213" i="4"/>
  <c r="Q197" i="4"/>
  <c r="Q181" i="4"/>
  <c r="Q165" i="4"/>
  <c r="Q149" i="4"/>
  <c r="Q133" i="4"/>
  <c r="Q117" i="4"/>
  <c r="Q101" i="4"/>
  <c r="Q85" i="4"/>
  <c r="Q69" i="4"/>
  <c r="Q53" i="4"/>
  <c r="Q37" i="4"/>
  <c r="Q21" i="4"/>
  <c r="Q5" i="4"/>
  <c r="Q353" i="4"/>
  <c r="Q337" i="4"/>
  <c r="Q321" i="4"/>
  <c r="Q305" i="4"/>
  <c r="Q289" i="4"/>
  <c r="Q273" i="4"/>
  <c r="Q257" i="4"/>
  <c r="Q241" i="4"/>
  <c r="Q225" i="4"/>
  <c r="Q209" i="4"/>
  <c r="Q193" i="4"/>
  <c r="Q177" i="4"/>
  <c r="Q161" i="4"/>
  <c r="Q145" i="4"/>
  <c r="Q129" i="4"/>
  <c r="Q113" i="4"/>
  <c r="Q97" i="4"/>
  <c r="Q81" i="4"/>
  <c r="Q65" i="4"/>
  <c r="Q49" i="4"/>
  <c r="Q33" i="4"/>
  <c r="Q17" i="4"/>
  <c r="Q365" i="4"/>
  <c r="Q349" i="4"/>
  <c r="Q333" i="4"/>
  <c r="Q317" i="4"/>
  <c r="Q301" i="4"/>
  <c r="Q285" i="4"/>
  <c r="Q269" i="4"/>
  <c r="Q253" i="4"/>
  <c r="Q237" i="4"/>
  <c r="Q221" i="4"/>
  <c r="Q205" i="4"/>
  <c r="Q189" i="4"/>
  <c r="Q173" i="4"/>
  <c r="Q157" i="4"/>
  <c r="Q141" i="4"/>
  <c r="Q125" i="4"/>
  <c r="Q109" i="4"/>
  <c r="Q93" i="4"/>
  <c r="Q77" i="4"/>
  <c r="Q61" i="4"/>
  <c r="Q45" i="4"/>
  <c r="Q29" i="4"/>
  <c r="Q13" i="4"/>
  <c r="N49" i="24"/>
  <c r="I49" i="24"/>
  <c r="D49" i="24"/>
  <c r="Q48" i="24"/>
  <c r="M48" i="24"/>
  <c r="H48" i="24"/>
  <c r="C48" i="24"/>
  <c r="P47" i="24"/>
  <c r="K47" i="24"/>
  <c r="G47" i="24"/>
  <c r="B47" i="24"/>
  <c r="O46" i="24"/>
  <c r="J46" i="24"/>
  <c r="E46" i="24"/>
  <c r="A46" i="24"/>
  <c r="N45" i="24"/>
  <c r="I45" i="24"/>
  <c r="D45" i="24"/>
  <c r="Q37" i="24"/>
  <c r="M37" i="24"/>
  <c r="H37" i="24"/>
  <c r="C37" i="24"/>
  <c r="P36" i="24"/>
  <c r="K36" i="24"/>
  <c r="G36" i="24"/>
  <c r="B36" i="24"/>
  <c r="O35" i="24"/>
  <c r="J35" i="24"/>
  <c r="E35" i="24"/>
  <c r="A35" i="24"/>
  <c r="N34" i="24"/>
  <c r="I34" i="24"/>
  <c r="D34" i="24"/>
  <c r="Q33" i="24"/>
  <c r="M33" i="24"/>
  <c r="H33" i="24"/>
  <c r="C33" i="24"/>
  <c r="Q5" i="24"/>
  <c r="Q49" i="24"/>
  <c r="M49" i="24"/>
  <c r="H49" i="24"/>
  <c r="C49" i="24"/>
  <c r="P48" i="24"/>
  <c r="K48" i="24"/>
  <c r="G48" i="24"/>
  <c r="B48" i="24"/>
  <c r="O47" i="24"/>
  <c r="J47" i="24"/>
  <c r="E47" i="24"/>
  <c r="A47" i="24"/>
  <c r="N46" i="24"/>
  <c r="I46" i="24"/>
  <c r="D46" i="24"/>
  <c r="Q45" i="24"/>
  <c r="M45" i="24"/>
  <c r="H45" i="24"/>
  <c r="C45" i="24"/>
  <c r="P37" i="24"/>
  <c r="K37" i="24"/>
  <c r="G37" i="24"/>
  <c r="B37" i="24"/>
  <c r="O36" i="24"/>
  <c r="J36" i="24"/>
  <c r="E36" i="24"/>
  <c r="A36" i="24"/>
  <c r="N35" i="24"/>
  <c r="I35" i="24"/>
  <c r="D35" i="24"/>
  <c r="Q34" i="24"/>
  <c r="M34" i="24"/>
  <c r="H34" i="24"/>
  <c r="C34" i="24"/>
  <c r="P33" i="24"/>
  <c r="K33" i="24"/>
  <c r="P49" i="24"/>
  <c r="K49" i="24"/>
  <c r="G49" i="24"/>
  <c r="B49" i="24"/>
  <c r="O48" i="24"/>
  <c r="J48" i="24"/>
  <c r="E48" i="24"/>
  <c r="A48" i="24"/>
  <c r="N47" i="24"/>
  <c r="I47" i="24"/>
  <c r="D47" i="24"/>
  <c r="Q46" i="24"/>
  <c r="M46" i="24"/>
  <c r="H46" i="24"/>
  <c r="C46" i="24"/>
  <c r="P45" i="24"/>
  <c r="K45" i="24"/>
  <c r="G45" i="24"/>
  <c r="B45" i="24"/>
  <c r="O37" i="24"/>
  <c r="J37" i="24"/>
  <c r="E37" i="24"/>
  <c r="A37" i="24"/>
  <c r="N36" i="24"/>
  <c r="I36" i="24"/>
  <c r="D36" i="24"/>
  <c r="Q35" i="24"/>
  <c r="J49" i="24"/>
  <c r="I48" i="24"/>
  <c r="H47" i="24"/>
  <c r="G46" i="24"/>
  <c r="E45" i="24"/>
  <c r="D37" i="24"/>
  <c r="C36" i="24"/>
  <c r="H35" i="24"/>
  <c r="P34" i="24"/>
  <c r="G34" i="24"/>
  <c r="O33" i="24"/>
  <c r="G33" i="24"/>
  <c r="I25" i="24"/>
  <c r="D25" i="24"/>
  <c r="Q24" i="24"/>
  <c r="M24" i="24"/>
  <c r="H24" i="24"/>
  <c r="C24" i="24"/>
  <c r="P23" i="24"/>
  <c r="K23" i="24"/>
  <c r="G23" i="24"/>
  <c r="B23" i="24"/>
  <c r="O22" i="24"/>
  <c r="J22" i="24"/>
  <c r="E22" i="24"/>
  <c r="A22" i="24"/>
  <c r="N21" i="24"/>
  <c r="I21" i="24"/>
  <c r="D21" i="24"/>
  <c r="Q13" i="24"/>
  <c r="M13" i="24"/>
  <c r="H13" i="24"/>
  <c r="B13" i="24"/>
  <c r="O12" i="24"/>
  <c r="J12" i="24"/>
  <c r="E12" i="24"/>
  <c r="A12" i="24"/>
  <c r="N11" i="24"/>
  <c r="I11" i="24"/>
  <c r="D11" i="24"/>
  <c r="Q10" i="24"/>
  <c r="M10" i="24"/>
  <c r="H10" i="24"/>
  <c r="C10" i="24"/>
  <c r="P9" i="24"/>
  <c r="K9" i="24"/>
  <c r="G9" i="24"/>
  <c r="B9" i="24"/>
  <c r="E49" i="24"/>
  <c r="D48" i="24"/>
  <c r="C47" i="24"/>
  <c r="B46" i="24"/>
  <c r="A45" i="24"/>
  <c r="Q36" i="24"/>
  <c r="P35" i="24"/>
  <c r="G35" i="24"/>
  <c r="O34" i="24"/>
  <c r="E34" i="24"/>
  <c r="N33" i="24"/>
  <c r="E33" i="24"/>
  <c r="M25" i="24"/>
  <c r="H25" i="24"/>
  <c r="C25" i="24"/>
  <c r="P24" i="24"/>
  <c r="K24" i="24"/>
  <c r="G24" i="24"/>
  <c r="B24" i="24"/>
  <c r="O23" i="24"/>
  <c r="J23" i="24"/>
  <c r="E23" i="24"/>
  <c r="A23" i="24"/>
  <c r="N22" i="24"/>
  <c r="A49" i="24"/>
  <c r="Q47" i="24"/>
  <c r="P46" i="24"/>
  <c r="O45" i="24"/>
  <c r="N37" i="24"/>
  <c r="M36" i="24"/>
  <c r="M35" i="24"/>
  <c r="C35" i="24"/>
  <c r="K34" i="24"/>
  <c r="B34" i="24"/>
  <c r="J33" i="24"/>
  <c r="D33" i="24"/>
  <c r="K25" i="24"/>
  <c r="G25" i="24"/>
  <c r="B25" i="24"/>
  <c r="O24" i="24"/>
  <c r="J24" i="24"/>
  <c r="E24" i="24"/>
  <c r="A24" i="24"/>
  <c r="N23" i="24"/>
  <c r="I23" i="24"/>
  <c r="D23" i="24"/>
  <c r="Q22" i="24"/>
  <c r="M22" i="24"/>
  <c r="H22" i="24"/>
  <c r="C22" i="24"/>
  <c r="P21" i="24"/>
  <c r="K21" i="24"/>
  <c r="G21" i="24"/>
  <c r="B21" i="24"/>
  <c r="O13" i="24"/>
  <c r="J13" i="24"/>
  <c r="E13" i="24"/>
  <c r="Q12" i="24"/>
  <c r="M12" i="24"/>
  <c r="H12" i="24"/>
  <c r="C12" i="24"/>
  <c r="P11" i="24"/>
  <c r="K11" i="24"/>
  <c r="G11" i="24"/>
  <c r="B11" i="24"/>
  <c r="O10" i="24"/>
  <c r="J10" i="24"/>
  <c r="E10" i="24"/>
  <c r="A10" i="24"/>
  <c r="N9" i="24"/>
  <c r="I9" i="24"/>
  <c r="D9" i="24"/>
  <c r="O49" i="24"/>
  <c r="J45" i="24"/>
  <c r="B35" i="24"/>
  <c r="B33" i="24"/>
  <c r="N24" i="24"/>
  <c r="M23" i="24"/>
  <c r="K22" i="24"/>
  <c r="B22" i="24"/>
  <c r="J21" i="24"/>
  <c r="A21" i="24"/>
  <c r="I13" i="24"/>
  <c r="P12" i="24"/>
  <c r="G12" i="24"/>
  <c r="O11" i="24"/>
  <c r="E11" i="24"/>
  <c r="N10" i="24"/>
  <c r="D10" i="24"/>
  <c r="M9" i="24"/>
  <c r="C9" i="24"/>
  <c r="N48" i="24"/>
  <c r="I37" i="24"/>
  <c r="J34" i="24"/>
  <c r="J25" i="24"/>
  <c r="I24" i="24"/>
  <c r="H23" i="24"/>
  <c r="I22" i="24"/>
  <c r="Q21" i="24"/>
  <c r="H21" i="24"/>
  <c r="P13" i="24"/>
  <c r="G13" i="24"/>
  <c r="N12" i="24"/>
  <c r="D12" i="24"/>
  <c r="M11" i="24"/>
  <c r="C11" i="24"/>
  <c r="K10" i="24"/>
  <c r="B10" i="24"/>
  <c r="J9" i="24"/>
  <c r="A9" i="24"/>
  <c r="M47" i="24"/>
  <c r="H36" i="24"/>
  <c r="A34" i="24"/>
  <c r="E25" i="24"/>
  <c r="D24" i="24"/>
  <c r="C23" i="24"/>
  <c r="G22" i="24"/>
  <c r="O21" i="24"/>
  <c r="E21" i="24"/>
  <c r="N13" i="24"/>
  <c r="C13" i="24"/>
  <c r="K12" i="24"/>
  <c r="B12" i="24"/>
  <c r="J11" i="24"/>
  <c r="A11" i="24"/>
  <c r="I10" i="24"/>
  <c r="Q9" i="24"/>
  <c r="H9" i="24"/>
  <c r="K46" i="24"/>
  <c r="Q23" i="24"/>
  <c r="C21" i="24"/>
  <c r="Q11" i="24"/>
  <c r="O9" i="24"/>
  <c r="K35" i="24"/>
  <c r="P22" i="24"/>
  <c r="K13" i="24"/>
  <c r="H11" i="24"/>
  <c r="E9" i="24"/>
  <c r="I33" i="24"/>
  <c r="D22" i="24"/>
  <c r="A13" i="24"/>
  <c r="P10" i="24"/>
  <c r="M21" i="24"/>
  <c r="I12" i="24"/>
  <c r="G10" i="24"/>
  <c r="U363" i="4"/>
  <c r="U359" i="4"/>
  <c r="U355" i="4"/>
  <c r="U351" i="4"/>
  <c r="U347" i="4"/>
  <c r="U343" i="4"/>
  <c r="U339" i="4"/>
  <c r="U335" i="4"/>
  <c r="U331" i="4"/>
  <c r="U327" i="4"/>
  <c r="U323" i="4"/>
  <c r="U319" i="4"/>
  <c r="U315" i="4"/>
  <c r="U311" i="4"/>
  <c r="U307" i="4"/>
  <c r="U303" i="4"/>
  <c r="U299" i="4"/>
  <c r="U295" i="4"/>
  <c r="U291" i="4"/>
  <c r="U287" i="4"/>
  <c r="U283" i="4"/>
  <c r="U279" i="4"/>
  <c r="U275" i="4"/>
  <c r="U271" i="4"/>
  <c r="U267" i="4"/>
  <c r="U263" i="4"/>
  <c r="U259" i="4"/>
  <c r="U255" i="4"/>
  <c r="U251" i="4"/>
  <c r="U247" i="4"/>
  <c r="U243" i="4"/>
  <c r="U239" i="4"/>
  <c r="U235" i="4"/>
  <c r="U231" i="4"/>
  <c r="U227" i="4"/>
  <c r="U223" i="4"/>
  <c r="U219" i="4"/>
  <c r="U215" i="4"/>
  <c r="U211" i="4"/>
  <c r="U207" i="4"/>
  <c r="U203" i="4"/>
  <c r="U199" i="4"/>
  <c r="U195" i="4"/>
  <c r="U191" i="4"/>
  <c r="U187" i="4"/>
  <c r="U183" i="4"/>
  <c r="U179" i="4"/>
  <c r="U175" i="4"/>
  <c r="U171" i="4"/>
  <c r="U167" i="4"/>
  <c r="U163" i="4"/>
  <c r="U159" i="4"/>
  <c r="U155" i="4"/>
  <c r="U151" i="4"/>
  <c r="U147" i="4"/>
  <c r="U143" i="4"/>
  <c r="U139" i="4"/>
  <c r="U135" i="4"/>
  <c r="U131" i="4"/>
  <c r="U127" i="4"/>
  <c r="U123" i="4"/>
  <c r="U119" i="4"/>
  <c r="U115" i="4"/>
  <c r="U111" i="4"/>
  <c r="U107" i="4"/>
  <c r="U103" i="4"/>
  <c r="U99" i="4"/>
  <c r="U95" i="4"/>
  <c r="U91" i="4"/>
  <c r="U87" i="4"/>
  <c r="U83" i="4"/>
  <c r="U79" i="4"/>
  <c r="U75" i="4"/>
  <c r="U71" i="4"/>
  <c r="U67" i="4"/>
  <c r="U63" i="4"/>
  <c r="U59" i="4"/>
  <c r="U55" i="4"/>
  <c r="U51" i="4"/>
  <c r="U47" i="4"/>
  <c r="U43" i="4"/>
  <c r="U39" i="4"/>
  <c r="U35" i="4"/>
  <c r="U31" i="4"/>
  <c r="U27" i="4"/>
  <c r="U23" i="4"/>
  <c r="U19" i="4"/>
  <c r="U15" i="4"/>
  <c r="U11" i="4"/>
  <c r="U7" i="4"/>
  <c r="U3" i="4"/>
  <c r="U366" i="4"/>
  <c r="U362" i="4"/>
  <c r="U358" i="4"/>
  <c r="U354" i="4"/>
  <c r="U350" i="4"/>
  <c r="U346" i="4"/>
  <c r="U342" i="4"/>
  <c r="U338" i="4"/>
  <c r="U334" i="4"/>
  <c r="U330" i="4"/>
  <c r="U326" i="4"/>
  <c r="U322" i="4"/>
  <c r="U318" i="4"/>
  <c r="U314" i="4"/>
  <c r="U310" i="4"/>
  <c r="U306" i="4"/>
  <c r="U302" i="4"/>
  <c r="U298" i="4"/>
  <c r="U294" i="4"/>
  <c r="U290" i="4"/>
  <c r="U286" i="4"/>
  <c r="U282" i="4"/>
  <c r="U278" i="4"/>
  <c r="U274" i="4"/>
  <c r="U270" i="4"/>
  <c r="U266" i="4"/>
  <c r="U262" i="4"/>
  <c r="U258" i="4"/>
  <c r="U254" i="4"/>
  <c r="U250" i="4"/>
  <c r="U246" i="4"/>
  <c r="U242" i="4"/>
  <c r="U238" i="4"/>
  <c r="U234" i="4"/>
  <c r="U230" i="4"/>
  <c r="U226" i="4"/>
  <c r="U222" i="4"/>
  <c r="U218" i="4"/>
  <c r="U214" i="4"/>
  <c r="U210" i="4"/>
  <c r="U206" i="4"/>
  <c r="U202" i="4"/>
  <c r="U198" i="4"/>
  <c r="U194" i="4"/>
  <c r="U190" i="4"/>
  <c r="U186" i="4"/>
  <c r="U182" i="4"/>
  <c r="U178" i="4"/>
  <c r="U174" i="4"/>
  <c r="U170" i="4"/>
  <c r="U166" i="4"/>
  <c r="U162" i="4"/>
  <c r="U158" i="4"/>
  <c r="U154" i="4"/>
  <c r="U150" i="4"/>
  <c r="U146" i="4"/>
  <c r="U142" i="4"/>
  <c r="U138" i="4"/>
  <c r="U134" i="4"/>
  <c r="U130" i="4"/>
  <c r="U126" i="4"/>
  <c r="U122" i="4"/>
  <c r="U118" i="4"/>
  <c r="U114" i="4"/>
  <c r="U110" i="4"/>
  <c r="U106" i="4"/>
  <c r="U102" i="4"/>
  <c r="U98" i="4"/>
  <c r="U94" i="4"/>
  <c r="U90" i="4"/>
  <c r="U86" i="4"/>
  <c r="U82" i="4"/>
  <c r="U78" i="4"/>
  <c r="U74" i="4"/>
  <c r="U70" i="4"/>
  <c r="U66" i="4"/>
  <c r="U62" i="4"/>
  <c r="U58" i="4"/>
  <c r="U54" i="4"/>
  <c r="U50" i="4"/>
  <c r="U46" i="4"/>
  <c r="U42" i="4"/>
  <c r="U38" i="4"/>
  <c r="U34" i="4"/>
  <c r="U30" i="4"/>
  <c r="U26" i="4"/>
  <c r="U22" i="4"/>
  <c r="U18" i="4"/>
  <c r="U14" i="4"/>
  <c r="U10" i="4"/>
  <c r="U6" i="4"/>
  <c r="U2" i="4"/>
  <c r="U365" i="4"/>
  <c r="U361" i="4"/>
  <c r="U357" i="4"/>
  <c r="U353" i="4"/>
  <c r="U349" i="4"/>
  <c r="U345" i="4"/>
  <c r="U341" i="4"/>
  <c r="U337" i="4"/>
  <c r="U333" i="4"/>
  <c r="U329" i="4"/>
  <c r="U325" i="4"/>
  <c r="U321" i="4"/>
  <c r="U317" i="4"/>
  <c r="U313" i="4"/>
  <c r="U309" i="4"/>
  <c r="U305" i="4"/>
  <c r="U301" i="4"/>
  <c r="U297" i="4"/>
  <c r="U293" i="4"/>
  <c r="U289" i="4"/>
  <c r="U285" i="4"/>
  <c r="U281" i="4"/>
  <c r="U277" i="4"/>
  <c r="U273" i="4"/>
  <c r="U269" i="4"/>
  <c r="U265" i="4"/>
  <c r="U261" i="4"/>
  <c r="U257" i="4"/>
  <c r="U253" i="4"/>
  <c r="U249" i="4"/>
  <c r="U245" i="4"/>
  <c r="U241" i="4"/>
  <c r="U237" i="4"/>
  <c r="U233" i="4"/>
  <c r="U229" i="4"/>
  <c r="U225" i="4"/>
  <c r="U221" i="4"/>
  <c r="U217" i="4"/>
  <c r="U213" i="4"/>
  <c r="U209" i="4"/>
  <c r="U205" i="4"/>
  <c r="U201" i="4"/>
  <c r="U197" i="4"/>
  <c r="U193" i="4"/>
  <c r="U189" i="4"/>
  <c r="U185" i="4"/>
  <c r="U181" i="4"/>
  <c r="U177" i="4"/>
  <c r="U173" i="4"/>
  <c r="U169" i="4"/>
  <c r="U165" i="4"/>
  <c r="U161" i="4"/>
  <c r="U157" i="4"/>
  <c r="U153" i="4"/>
  <c r="U149" i="4"/>
  <c r="U145" i="4"/>
  <c r="U141" i="4"/>
  <c r="U137" i="4"/>
  <c r="U133" i="4"/>
  <c r="U129" i="4"/>
  <c r="U125" i="4"/>
  <c r="U121" i="4"/>
  <c r="U117" i="4"/>
  <c r="U113" i="4"/>
  <c r="U109" i="4"/>
  <c r="U105" i="4"/>
  <c r="U101" i="4"/>
  <c r="U97" i="4"/>
  <c r="U93" i="4"/>
  <c r="U89" i="4"/>
  <c r="U85" i="4"/>
  <c r="U81" i="4"/>
  <c r="U77" i="4"/>
  <c r="U73" i="4"/>
  <c r="U69" i="4"/>
  <c r="U65" i="4"/>
  <c r="U61" i="4"/>
  <c r="U57" i="4"/>
  <c r="U53" i="4"/>
  <c r="U49" i="4"/>
  <c r="U45" i="4"/>
  <c r="U41" i="4"/>
  <c r="U37" i="4"/>
  <c r="U33" i="4"/>
  <c r="U29" i="4"/>
  <c r="U25" i="4"/>
  <c r="U21" i="4"/>
  <c r="U17" i="4"/>
  <c r="U13" i="4"/>
  <c r="U9" i="4"/>
  <c r="U5" i="4"/>
  <c r="U360" i="4"/>
  <c r="U344" i="4"/>
  <c r="U328" i="4"/>
  <c r="U312" i="4"/>
  <c r="U296" i="4"/>
  <c r="U280" i="4"/>
  <c r="U264" i="4"/>
  <c r="U248" i="4"/>
  <c r="U232" i="4"/>
  <c r="U216" i="4"/>
  <c r="U200" i="4"/>
  <c r="U184" i="4"/>
  <c r="U168" i="4"/>
  <c r="U152" i="4"/>
  <c r="U136" i="4"/>
  <c r="U120" i="4"/>
  <c r="U104" i="4"/>
  <c r="U88" i="4"/>
  <c r="U72" i="4"/>
  <c r="U56" i="4"/>
  <c r="U40" i="4"/>
  <c r="U24" i="4"/>
  <c r="U8" i="4"/>
  <c r="U356" i="4"/>
  <c r="U340" i="4"/>
  <c r="U324" i="4"/>
  <c r="U308" i="4"/>
  <c r="U292" i="4"/>
  <c r="U276" i="4"/>
  <c r="U260" i="4"/>
  <c r="U244" i="4"/>
  <c r="U228" i="4"/>
  <c r="U212" i="4"/>
  <c r="U196" i="4"/>
  <c r="U180" i="4"/>
  <c r="U164" i="4"/>
  <c r="U148" i="4"/>
  <c r="U132" i="4"/>
  <c r="U116" i="4"/>
  <c r="U100" i="4"/>
  <c r="U84" i="4"/>
  <c r="U68" i="4"/>
  <c r="U52" i="4"/>
  <c r="U36" i="4"/>
  <c r="U20" i="4"/>
  <c r="U4" i="4"/>
  <c r="U352" i="4"/>
  <c r="U336" i="4"/>
  <c r="U320" i="4"/>
  <c r="U304" i="4"/>
  <c r="U288" i="4"/>
  <c r="U272" i="4"/>
  <c r="U256" i="4"/>
  <c r="U240" i="4"/>
  <c r="U224" i="4"/>
  <c r="U208" i="4"/>
  <c r="U192" i="4"/>
  <c r="U176" i="4"/>
  <c r="U160" i="4"/>
  <c r="U144" i="4"/>
  <c r="U128" i="4"/>
  <c r="U112" i="4"/>
  <c r="U96" i="4"/>
  <c r="U80" i="4"/>
  <c r="U64" i="4"/>
  <c r="U48" i="4"/>
  <c r="U32" i="4"/>
  <c r="U16" i="4"/>
  <c r="U364" i="4"/>
  <c r="U300" i="4"/>
  <c r="U236" i="4"/>
  <c r="U172" i="4"/>
  <c r="U108" i="4"/>
  <c r="U44" i="4"/>
  <c r="U348" i="4"/>
  <c r="U284" i="4"/>
  <c r="U220" i="4"/>
  <c r="U156" i="4"/>
  <c r="U92" i="4"/>
  <c r="U28" i="4"/>
  <c r="U332" i="4"/>
  <c r="U268" i="4"/>
  <c r="U204" i="4"/>
  <c r="U140" i="4"/>
  <c r="U76" i="4"/>
  <c r="U12" i="4"/>
  <c r="P49" i="28"/>
  <c r="K49" i="28"/>
  <c r="G49" i="28"/>
  <c r="B49" i="28"/>
  <c r="O48" i="28"/>
  <c r="J48" i="28"/>
  <c r="E48" i="28"/>
  <c r="A48" i="28"/>
  <c r="N47" i="28"/>
  <c r="I47" i="28"/>
  <c r="D47" i="28"/>
  <c r="O49" i="28"/>
  <c r="I49" i="28"/>
  <c r="C49" i="28"/>
  <c r="N48" i="28"/>
  <c r="H48" i="28"/>
  <c r="B48" i="28"/>
  <c r="M47" i="28"/>
  <c r="G47" i="28"/>
  <c r="A47" i="28"/>
  <c r="N46" i="28"/>
  <c r="I46" i="28"/>
  <c r="D46" i="28"/>
  <c r="Q45" i="28"/>
  <c r="M45" i="28"/>
  <c r="H45" i="28"/>
  <c r="C45" i="28"/>
  <c r="P37" i="28"/>
  <c r="K37" i="28"/>
  <c r="G37" i="28"/>
  <c r="B37" i="28"/>
  <c r="O36" i="28"/>
  <c r="J36" i="28"/>
  <c r="E36" i="28"/>
  <c r="A36" i="28"/>
  <c r="N35" i="28"/>
  <c r="I35" i="28"/>
  <c r="D35" i="28"/>
  <c r="Q34" i="28"/>
  <c r="M34" i="28"/>
  <c r="H34" i="28"/>
  <c r="C34" i="28"/>
  <c r="P33" i="28"/>
  <c r="K33" i="28"/>
  <c r="G33" i="28"/>
  <c r="B33" i="28"/>
  <c r="J25" i="28"/>
  <c r="E25" i="28"/>
  <c r="A25" i="28"/>
  <c r="N24" i="28"/>
  <c r="I24" i="28"/>
  <c r="D24" i="28"/>
  <c r="Q23" i="28"/>
  <c r="M23" i="28"/>
  <c r="H23" i="28"/>
  <c r="C23" i="28"/>
  <c r="P22" i="28"/>
  <c r="K22" i="28"/>
  <c r="G22" i="28"/>
  <c r="N49" i="28"/>
  <c r="H49" i="28"/>
  <c r="A49" i="28"/>
  <c r="M48" i="28"/>
  <c r="G48" i="28"/>
  <c r="Q47" i="28"/>
  <c r="K47" i="28"/>
  <c r="E47" i="28"/>
  <c r="Q46" i="28"/>
  <c r="M46" i="28"/>
  <c r="H46" i="28"/>
  <c r="C46" i="28"/>
  <c r="P45" i="28"/>
  <c r="K45" i="28"/>
  <c r="G45" i="28"/>
  <c r="B45" i="28"/>
  <c r="O37" i="28"/>
  <c r="J37" i="28"/>
  <c r="E37" i="28"/>
  <c r="A37" i="28"/>
  <c r="N36" i="28"/>
  <c r="I36" i="28"/>
  <c r="D36" i="28"/>
  <c r="Q35" i="28"/>
  <c r="M35" i="28"/>
  <c r="H35" i="28"/>
  <c r="C35" i="28"/>
  <c r="P34" i="28"/>
  <c r="K34" i="28"/>
  <c r="G34" i="28"/>
  <c r="B34" i="28"/>
  <c r="O33" i="28"/>
  <c r="J33" i="28"/>
  <c r="E33" i="28"/>
  <c r="I25" i="28"/>
  <c r="D25" i="28"/>
  <c r="Q24" i="28"/>
  <c r="M24" i="28"/>
  <c r="H24" i="28"/>
  <c r="C24" i="28"/>
  <c r="P23" i="28"/>
  <c r="M49" i="28"/>
  <c r="E49" i="28"/>
  <c r="Q48" i="28"/>
  <c r="K48" i="28"/>
  <c r="D48" i="28"/>
  <c r="P47" i="28"/>
  <c r="J47" i="28"/>
  <c r="C47" i="28"/>
  <c r="P46" i="28"/>
  <c r="K46" i="28"/>
  <c r="G46" i="28"/>
  <c r="B46" i="28"/>
  <c r="O45" i="28"/>
  <c r="J45" i="28"/>
  <c r="E45" i="28"/>
  <c r="A45" i="28"/>
  <c r="N37" i="28"/>
  <c r="I37" i="28"/>
  <c r="D37" i="28"/>
  <c r="Q36" i="28"/>
  <c r="M36" i="28"/>
  <c r="H36" i="28"/>
  <c r="C36" i="28"/>
  <c r="P35" i="28"/>
  <c r="K35" i="28"/>
  <c r="G35" i="28"/>
  <c r="B35" i="28"/>
  <c r="O34" i="28"/>
  <c r="J34" i="28"/>
  <c r="E34" i="28"/>
  <c r="A34" i="28"/>
  <c r="N33" i="28"/>
  <c r="I33" i="28"/>
  <c r="D33" i="28"/>
  <c r="M25" i="28"/>
  <c r="H25" i="28"/>
  <c r="C25" i="28"/>
  <c r="P24" i="28"/>
  <c r="K24" i="28"/>
  <c r="G24" i="28"/>
  <c r="B24" i="28"/>
  <c r="O23" i="28"/>
  <c r="J23" i="28"/>
  <c r="E23" i="28"/>
  <c r="A23" i="28"/>
  <c r="N22" i="28"/>
  <c r="I22" i="28"/>
  <c r="Q5" i="28"/>
  <c r="Q49" i="28"/>
  <c r="I48" i="28"/>
  <c r="B47" i="28"/>
  <c r="A46" i="28"/>
  <c r="Q37" i="28"/>
  <c r="P36" i="28"/>
  <c r="O35" i="28"/>
  <c r="N34" i="28"/>
  <c r="M33" i="28"/>
  <c r="G25" i="28"/>
  <c r="E24" i="28"/>
  <c r="I23" i="28"/>
  <c r="Q22" i="28"/>
  <c r="H22" i="28"/>
  <c r="B22" i="28"/>
  <c r="O21" i="28"/>
  <c r="J21" i="28"/>
  <c r="E21" i="28"/>
  <c r="A21" i="28"/>
  <c r="N13" i="28"/>
  <c r="I13" i="28"/>
  <c r="C13" i="28"/>
  <c r="P12" i="28"/>
  <c r="K12" i="28"/>
  <c r="G12" i="28"/>
  <c r="B12" i="28"/>
  <c r="O11" i="28"/>
  <c r="J11" i="28"/>
  <c r="E11" i="28"/>
  <c r="A11" i="28"/>
  <c r="N10" i="28"/>
  <c r="I10" i="28"/>
  <c r="D10" i="28"/>
  <c r="Q9" i="28"/>
  <c r="M9" i="28"/>
  <c r="H9" i="28"/>
  <c r="C9" i="28"/>
  <c r="J49" i="28"/>
  <c r="C48" i="28"/>
  <c r="O46" i="28"/>
  <c r="N45" i="28"/>
  <c r="M37" i="28"/>
  <c r="K36" i="28"/>
  <c r="J35" i="28"/>
  <c r="I34" i="28"/>
  <c r="H33" i="28"/>
  <c r="B25" i="28"/>
  <c r="A24" i="28"/>
  <c r="G23" i="28"/>
  <c r="O22" i="28"/>
  <c r="E22" i="28"/>
  <c r="A22" i="28"/>
  <c r="N21" i="28"/>
  <c r="I21" i="28"/>
  <c r="D21" i="28"/>
  <c r="Q13" i="28"/>
  <c r="M13" i="28"/>
  <c r="H13" i="28"/>
  <c r="B13" i="28"/>
  <c r="O12" i="28"/>
  <c r="J12" i="28"/>
  <c r="E12" i="28"/>
  <c r="A12" i="28"/>
  <c r="N11" i="28"/>
  <c r="I11" i="28"/>
  <c r="D11" i="28"/>
  <c r="Q10" i="28"/>
  <c r="M10" i="28"/>
  <c r="H10" i="28"/>
  <c r="C10" i="28"/>
  <c r="P9" i="28"/>
  <c r="K9" i="28"/>
  <c r="G9" i="28"/>
  <c r="B9" i="28"/>
  <c r="D49" i="28"/>
  <c r="O47" i="28"/>
  <c r="J46" i="28"/>
  <c r="I45" i="28"/>
  <c r="H37" i="28"/>
  <c r="G36" i="28"/>
  <c r="E35" i="28"/>
  <c r="D34" i="28"/>
  <c r="C33" i="28"/>
  <c r="O24" i="28"/>
  <c r="N23" i="28"/>
  <c r="D23" i="28"/>
  <c r="M22" i="28"/>
  <c r="D22" i="28"/>
  <c r="Q21" i="28"/>
  <c r="M21" i="28"/>
  <c r="H21" i="28"/>
  <c r="C21" i="28"/>
  <c r="P13" i="28"/>
  <c r="K13" i="28"/>
  <c r="G13" i="28"/>
  <c r="A13" i="28"/>
  <c r="N12" i="28"/>
  <c r="I12" i="28"/>
  <c r="D12" i="28"/>
  <c r="Q11" i="28"/>
  <c r="M11" i="28"/>
  <c r="H11" i="28"/>
  <c r="C11" i="28"/>
  <c r="P10" i="28"/>
  <c r="K10" i="28"/>
  <c r="G10" i="28"/>
  <c r="B10" i="28"/>
  <c r="O9" i="28"/>
  <c r="J9" i="28"/>
  <c r="E9" i="28"/>
  <c r="A9" i="28"/>
  <c r="P48" i="28"/>
  <c r="C37" i="28"/>
  <c r="K25" i="28"/>
  <c r="J22" i="28"/>
  <c r="G21" i="28"/>
  <c r="E13" i="28"/>
  <c r="C12" i="28"/>
  <c r="B11" i="28"/>
  <c r="A10" i="28"/>
  <c r="H47" i="28"/>
  <c r="B36" i="28"/>
  <c r="J24" i="28"/>
  <c r="C22" i="28"/>
  <c r="B21" i="28"/>
  <c r="Q12" i="28"/>
  <c r="P11" i="28"/>
  <c r="O10" i="28"/>
  <c r="N9" i="28"/>
  <c r="E46" i="28"/>
  <c r="A35" i="28"/>
  <c r="K23" i="28"/>
  <c r="P21" i="28"/>
  <c r="O13" i="28"/>
  <c r="M12" i="28"/>
  <c r="K11" i="28"/>
  <c r="J10" i="28"/>
  <c r="I9" i="28"/>
  <c r="K21" i="28"/>
  <c r="E10" i="28"/>
  <c r="D45" i="28"/>
  <c r="J13" i="28"/>
  <c r="D9" i="28"/>
  <c r="Q33" i="28"/>
  <c r="H12" i="28"/>
  <c r="G11" i="28"/>
  <c r="I8" i="4"/>
  <c r="I16" i="4"/>
  <c r="I24" i="4"/>
  <c r="I32" i="4"/>
  <c r="I40" i="4"/>
  <c r="I48" i="4"/>
  <c r="I56" i="4"/>
  <c r="I64" i="4"/>
  <c r="I72" i="4"/>
  <c r="I80" i="4"/>
  <c r="I88" i="4"/>
  <c r="I96" i="4"/>
  <c r="I104" i="4"/>
  <c r="I112" i="4"/>
  <c r="I120" i="4"/>
  <c r="I128" i="4"/>
  <c r="I136" i="4"/>
  <c r="I144" i="4"/>
  <c r="I152" i="4"/>
  <c r="I160" i="4"/>
  <c r="I168" i="4"/>
  <c r="I176" i="4"/>
  <c r="I184" i="4"/>
  <c r="I192" i="4"/>
  <c r="I200" i="4"/>
  <c r="I208" i="4"/>
  <c r="I216" i="4"/>
  <c r="I224" i="4"/>
  <c r="I232" i="4"/>
  <c r="I240" i="4"/>
  <c r="I248" i="4"/>
  <c r="I256" i="4"/>
  <c r="I264" i="4"/>
  <c r="I272" i="4"/>
  <c r="I280" i="4"/>
  <c r="I288" i="4"/>
  <c r="I296" i="4"/>
  <c r="I304" i="4"/>
  <c r="I312" i="4"/>
  <c r="I320" i="4"/>
  <c r="I328" i="4"/>
  <c r="I336" i="4"/>
  <c r="I344" i="4"/>
  <c r="I352" i="4"/>
  <c r="I360" i="4"/>
  <c r="M33" i="4"/>
  <c r="M65" i="4"/>
  <c r="M97" i="4"/>
  <c r="M129" i="4"/>
  <c r="M161" i="4"/>
  <c r="M193" i="4"/>
  <c r="M225" i="4"/>
  <c r="M257" i="4"/>
  <c r="M289" i="4"/>
  <c r="M321" i="4"/>
  <c r="M353" i="4"/>
  <c r="Q57" i="4"/>
  <c r="Q121" i="4"/>
  <c r="Q185" i="4"/>
  <c r="Q249" i="4"/>
  <c r="Q313" i="4"/>
  <c r="U60" i="4"/>
  <c r="U316" i="4"/>
  <c r="D98" i="4"/>
  <c r="D354" i="4"/>
  <c r="B37" i="8"/>
  <c r="M48" i="20"/>
  <c r="A25" i="24"/>
  <c r="B23" i="28"/>
  <c r="Y75" i="4"/>
  <c r="Y307" i="4"/>
  <c r="Y31" i="4"/>
  <c r="Y95" i="4"/>
  <c r="Y323" i="4"/>
  <c r="Y51" i="4"/>
  <c r="Y147" i="4"/>
  <c r="Y7" i="4"/>
  <c r="Y71" i="4"/>
  <c r="Y227" i="4"/>
  <c r="Y8" i="4"/>
  <c r="Y24" i="4"/>
  <c r="Y40" i="4"/>
  <c r="Y56" i="4"/>
  <c r="Y72" i="4"/>
  <c r="Y88" i="4"/>
  <c r="Y104" i="4"/>
  <c r="Y167" i="4"/>
  <c r="Y231" i="4"/>
  <c r="Y295" i="4"/>
  <c r="Y359" i="4"/>
  <c r="Y17" i="4"/>
  <c r="Y33" i="4"/>
  <c r="Y49" i="4"/>
  <c r="Y65" i="4"/>
  <c r="Y81" i="4"/>
  <c r="Y97" i="4"/>
  <c r="Y139" i="4"/>
  <c r="Y203" i="4"/>
  <c r="Y267" i="4"/>
  <c r="Y331" i="4"/>
  <c r="Y6" i="4"/>
  <c r="Y22" i="4"/>
  <c r="Y38" i="4"/>
  <c r="Y54" i="4"/>
  <c r="Y70" i="4"/>
  <c r="Y86" i="4"/>
  <c r="Y102" i="4"/>
  <c r="Y159" i="4"/>
  <c r="Y223" i="4"/>
  <c r="Y287" i="4"/>
  <c r="Y351" i="4"/>
  <c r="Y120" i="4"/>
  <c r="Y136" i="4"/>
  <c r="Y152" i="4"/>
  <c r="Y168" i="4"/>
  <c r="Y184" i="4"/>
  <c r="Y200" i="4"/>
  <c r="Y216" i="4"/>
  <c r="Y232" i="4"/>
  <c r="Y248" i="4"/>
  <c r="Y264" i="4"/>
  <c r="Y280" i="4"/>
  <c r="Y296" i="4"/>
  <c r="Y312" i="4"/>
  <c r="Y328" i="4"/>
  <c r="Y344" i="4"/>
  <c r="Y360" i="4"/>
  <c r="Y113" i="4"/>
  <c r="Y129" i="4"/>
  <c r="Y145" i="4"/>
  <c r="Y161" i="4"/>
  <c r="Y177" i="4"/>
  <c r="Y193" i="4"/>
  <c r="Y209" i="4"/>
  <c r="Y225" i="4"/>
  <c r="Y241" i="4"/>
  <c r="Y257" i="4"/>
  <c r="Y273" i="4"/>
  <c r="Y289" i="4"/>
  <c r="Y305" i="4"/>
  <c r="Y321" i="4"/>
  <c r="Y337" i="4"/>
  <c r="Y353" i="4"/>
  <c r="Y106" i="4"/>
  <c r="Y122" i="4"/>
  <c r="Y138" i="4"/>
  <c r="Y154" i="4"/>
  <c r="Y170" i="4"/>
  <c r="Y186" i="4"/>
  <c r="Y202" i="4"/>
  <c r="Y218" i="4"/>
  <c r="Y234" i="4"/>
  <c r="Y250" i="4"/>
  <c r="Y266" i="4"/>
  <c r="Y282" i="4"/>
  <c r="Y298" i="4"/>
  <c r="Y314" i="4"/>
  <c r="Y330" i="4"/>
  <c r="Y346" i="4"/>
  <c r="Y362" i="4"/>
  <c r="Q5" i="13"/>
  <c r="O49" i="13"/>
  <c r="J49" i="13"/>
  <c r="E49" i="13"/>
  <c r="A49" i="13"/>
  <c r="N48" i="13"/>
  <c r="I48" i="13"/>
  <c r="D48" i="13"/>
  <c r="Q47" i="13"/>
  <c r="M47" i="13"/>
  <c r="H47" i="13"/>
  <c r="C47" i="13"/>
  <c r="P46" i="13"/>
  <c r="K46" i="13"/>
  <c r="G46" i="13"/>
  <c r="B46" i="13"/>
  <c r="O45" i="13"/>
  <c r="J45" i="13"/>
  <c r="E45" i="13"/>
  <c r="A45" i="13"/>
  <c r="N37" i="13"/>
  <c r="I37" i="13"/>
  <c r="D37" i="13"/>
  <c r="Q36" i="13"/>
  <c r="M36" i="13"/>
  <c r="H36" i="13"/>
  <c r="C36" i="13"/>
  <c r="P35" i="13"/>
  <c r="K35" i="13"/>
  <c r="G35" i="13"/>
  <c r="B35" i="13"/>
  <c r="O34" i="13"/>
  <c r="J34" i="13"/>
  <c r="E34" i="13"/>
  <c r="A34" i="13"/>
  <c r="N33" i="13"/>
  <c r="I33" i="13"/>
  <c r="D33" i="13"/>
  <c r="M25" i="13"/>
  <c r="H25" i="13"/>
  <c r="C25" i="13"/>
  <c r="P24" i="13"/>
  <c r="K24" i="13"/>
  <c r="G24" i="13"/>
  <c r="B24" i="13"/>
  <c r="O23" i="13"/>
  <c r="J23" i="13"/>
  <c r="E23" i="13"/>
  <c r="A23" i="13"/>
  <c r="N22" i="13"/>
  <c r="I22" i="13"/>
  <c r="D22" i="13"/>
  <c r="Q21" i="13"/>
  <c r="M21" i="13"/>
  <c r="H21" i="13"/>
  <c r="C21" i="13"/>
  <c r="P13" i="13"/>
  <c r="K13" i="13"/>
  <c r="G13" i="13"/>
  <c r="B13" i="13"/>
  <c r="O12" i="13"/>
  <c r="J12" i="13"/>
  <c r="E12" i="13"/>
  <c r="A12" i="13"/>
  <c r="N11" i="13"/>
  <c r="I11" i="13"/>
  <c r="D11" i="13"/>
  <c r="Q10" i="13"/>
  <c r="M10" i="13"/>
  <c r="H10" i="13"/>
  <c r="C10" i="13"/>
  <c r="P9" i="13"/>
  <c r="K9" i="13"/>
  <c r="G9" i="13"/>
  <c r="B9" i="13"/>
  <c r="N49" i="13"/>
  <c r="I49" i="13"/>
  <c r="D49" i="13"/>
  <c r="Q48" i="13"/>
  <c r="M48" i="13"/>
  <c r="H48" i="13"/>
  <c r="C48" i="13"/>
  <c r="P47" i="13"/>
  <c r="K47" i="13"/>
  <c r="G47" i="13"/>
  <c r="B47" i="13"/>
  <c r="O46" i="13"/>
  <c r="J46" i="13"/>
  <c r="E46" i="13"/>
  <c r="A46" i="13"/>
  <c r="N45" i="13"/>
  <c r="I45" i="13"/>
  <c r="D45" i="13"/>
  <c r="Q37" i="13"/>
  <c r="M37" i="13"/>
  <c r="H37" i="13"/>
  <c r="C37" i="13"/>
  <c r="P36" i="13"/>
  <c r="K36" i="13"/>
  <c r="G36" i="13"/>
  <c r="B36" i="13"/>
  <c r="O35" i="13"/>
  <c r="J35" i="13"/>
  <c r="E35" i="13"/>
  <c r="A35" i="13"/>
  <c r="N34" i="13"/>
  <c r="I34" i="13"/>
  <c r="D34" i="13"/>
  <c r="Q33" i="13"/>
  <c r="M33" i="13"/>
  <c r="H33" i="13"/>
  <c r="C33" i="13"/>
  <c r="K25" i="13"/>
  <c r="G25" i="13"/>
  <c r="B25" i="13"/>
  <c r="O24" i="13"/>
  <c r="J24" i="13"/>
  <c r="E24" i="13"/>
  <c r="A24" i="13"/>
  <c r="N23" i="13"/>
  <c r="I23" i="13"/>
  <c r="D23" i="13"/>
  <c r="Q22" i="13"/>
  <c r="M22" i="13"/>
  <c r="H22" i="13"/>
  <c r="C22" i="13"/>
  <c r="P21" i="13"/>
  <c r="K21" i="13"/>
  <c r="G21" i="13"/>
  <c r="B21" i="13"/>
  <c r="O13" i="13"/>
  <c r="J13" i="13"/>
  <c r="E13" i="13"/>
  <c r="A13" i="13"/>
  <c r="N12" i="13"/>
  <c r="I12" i="13"/>
  <c r="D12" i="13"/>
  <c r="Q11" i="13"/>
  <c r="M11" i="13"/>
  <c r="H11" i="13"/>
  <c r="C11" i="13"/>
  <c r="P10" i="13"/>
  <c r="K10" i="13"/>
  <c r="G10" i="13"/>
  <c r="B10" i="13"/>
  <c r="O9" i="13"/>
  <c r="J9" i="13"/>
  <c r="E9" i="13"/>
  <c r="A9" i="13"/>
  <c r="M49" i="13"/>
  <c r="C49" i="13"/>
  <c r="K48" i="13"/>
  <c r="B48" i="13"/>
  <c r="J47" i="13"/>
  <c r="A47" i="13"/>
  <c r="I46" i="13"/>
  <c r="Q45" i="13"/>
  <c r="H45" i="13"/>
  <c r="P37" i="13"/>
  <c r="G37" i="13"/>
  <c r="O36" i="13"/>
  <c r="E36" i="13"/>
  <c r="N35" i="13"/>
  <c r="D35" i="13"/>
  <c r="M34" i="13"/>
  <c r="C34" i="13"/>
  <c r="K33" i="13"/>
  <c r="B33" i="13"/>
  <c r="E25" i="13"/>
  <c r="N24" i="13"/>
  <c r="D24" i="13"/>
  <c r="M23" i="13"/>
  <c r="C23" i="13"/>
  <c r="K22" i="13"/>
  <c r="B22" i="13"/>
  <c r="J21" i="13"/>
  <c r="A21" i="13"/>
  <c r="I13" i="13"/>
  <c r="Q12" i="13"/>
  <c r="H12" i="13"/>
  <c r="P11" i="13"/>
  <c r="G11" i="13"/>
  <c r="O10" i="13"/>
  <c r="E10" i="13"/>
  <c r="N9" i="13"/>
  <c r="D9" i="13"/>
  <c r="K49" i="13"/>
  <c r="B49" i="13"/>
  <c r="J48" i="13"/>
  <c r="A48" i="13"/>
  <c r="I47" i="13"/>
  <c r="Q46" i="13"/>
  <c r="H46" i="13"/>
  <c r="P45" i="13"/>
  <c r="G45" i="13"/>
  <c r="O37" i="13"/>
  <c r="E37" i="13"/>
  <c r="N36" i="13"/>
  <c r="D36" i="13"/>
  <c r="M35" i="13"/>
  <c r="C35" i="13"/>
  <c r="K34" i="13"/>
  <c r="B34" i="13"/>
  <c r="J33" i="13"/>
  <c r="D25" i="13"/>
  <c r="M24" i="13"/>
  <c r="C24" i="13"/>
  <c r="K23" i="13"/>
  <c r="B23" i="13"/>
  <c r="J22" i="13"/>
  <c r="A22" i="13"/>
  <c r="I21" i="13"/>
  <c r="Q13" i="13"/>
  <c r="H13" i="13"/>
  <c r="P12" i="13"/>
  <c r="G12" i="13"/>
  <c r="O11" i="13"/>
  <c r="E11" i="13"/>
  <c r="N10" i="13"/>
  <c r="D10" i="13"/>
  <c r="M9" i="13"/>
  <c r="C9" i="13"/>
  <c r="Q49" i="13"/>
  <c r="H49" i="13"/>
  <c r="P48" i="13"/>
  <c r="G48" i="13"/>
  <c r="O47" i="13"/>
  <c r="E47" i="13"/>
  <c r="N46" i="13"/>
  <c r="D46" i="13"/>
  <c r="M45" i="13"/>
  <c r="C45" i="13"/>
  <c r="K37" i="13"/>
  <c r="B37" i="13"/>
  <c r="J36" i="13"/>
  <c r="A36" i="13"/>
  <c r="I35" i="13"/>
  <c r="Q34" i="13"/>
  <c r="H34" i="13"/>
  <c r="P33" i="13"/>
  <c r="G33" i="13"/>
  <c r="J25" i="13"/>
  <c r="A25" i="13"/>
  <c r="I24" i="13"/>
  <c r="Q23" i="13"/>
  <c r="H23" i="13"/>
  <c r="P22" i="13"/>
  <c r="G22" i="13"/>
  <c r="O21" i="13"/>
  <c r="E21" i="13"/>
  <c r="N13" i="13"/>
  <c r="D13" i="13"/>
  <c r="M12" i="13"/>
  <c r="C12" i="13"/>
  <c r="K11" i="13"/>
  <c r="B11" i="13"/>
  <c r="J10" i="13"/>
  <c r="A10" i="13"/>
  <c r="I9" i="13"/>
  <c r="P49" i="13"/>
  <c r="N47" i="13"/>
  <c r="K45" i="13"/>
  <c r="I36" i="13"/>
  <c r="G34" i="13"/>
  <c r="Q24" i="13"/>
  <c r="O22" i="13"/>
  <c r="M13" i="13"/>
  <c r="J11" i="13"/>
  <c r="H9" i="13"/>
  <c r="G49" i="13"/>
  <c r="D47" i="13"/>
  <c r="B45" i="13"/>
  <c r="O33" i="13"/>
  <c r="H24" i="13"/>
  <c r="E22" i="13"/>
  <c r="C13" i="13"/>
  <c r="A11" i="13"/>
  <c r="O48" i="13"/>
  <c r="M46" i="13"/>
  <c r="J37" i="13"/>
  <c r="H35" i="13"/>
  <c r="E33" i="13"/>
  <c r="P23" i="13"/>
  <c r="N21" i="13"/>
  <c r="K12" i="13"/>
  <c r="I10" i="13"/>
  <c r="P34" i="13"/>
  <c r="B12" i="13"/>
  <c r="E48" i="13"/>
  <c r="I25" i="13"/>
  <c r="Q9" i="13"/>
  <c r="C46" i="13"/>
  <c r="G23" i="13"/>
  <c r="D21" i="13"/>
  <c r="J364" i="4"/>
  <c r="J360" i="4"/>
  <c r="J356" i="4"/>
  <c r="J352" i="4"/>
  <c r="J348" i="4"/>
  <c r="J344" i="4"/>
  <c r="J340" i="4"/>
  <c r="J336" i="4"/>
  <c r="J332" i="4"/>
  <c r="J328" i="4"/>
  <c r="J324" i="4"/>
  <c r="J320" i="4"/>
  <c r="J316" i="4"/>
  <c r="J312" i="4"/>
  <c r="J308" i="4"/>
  <c r="J304" i="4"/>
  <c r="J300" i="4"/>
  <c r="J296" i="4"/>
  <c r="J292" i="4"/>
  <c r="J288" i="4"/>
  <c r="J284" i="4"/>
  <c r="J280" i="4"/>
  <c r="J276" i="4"/>
  <c r="J272" i="4"/>
  <c r="J268" i="4"/>
  <c r="J264" i="4"/>
  <c r="J260" i="4"/>
  <c r="J256" i="4"/>
  <c r="J252" i="4"/>
  <c r="J248" i="4"/>
  <c r="J244" i="4"/>
  <c r="J240" i="4"/>
  <c r="J236" i="4"/>
  <c r="J232" i="4"/>
  <c r="J228" i="4"/>
  <c r="J224" i="4"/>
  <c r="J220" i="4"/>
  <c r="J216" i="4"/>
  <c r="J212" i="4"/>
  <c r="J208" i="4"/>
  <c r="J204" i="4"/>
  <c r="J200" i="4"/>
  <c r="J196" i="4"/>
  <c r="J192" i="4"/>
  <c r="J188" i="4"/>
  <c r="J184" i="4"/>
  <c r="J180" i="4"/>
  <c r="J176" i="4"/>
  <c r="J172" i="4"/>
  <c r="J168" i="4"/>
  <c r="J164" i="4"/>
  <c r="J160" i="4"/>
  <c r="J156" i="4"/>
  <c r="J152" i="4"/>
  <c r="J148" i="4"/>
  <c r="J144" i="4"/>
  <c r="J140" i="4"/>
  <c r="J136" i="4"/>
  <c r="J132" i="4"/>
  <c r="J128" i="4"/>
  <c r="J124" i="4"/>
  <c r="J120" i="4"/>
  <c r="J116" i="4"/>
  <c r="J112" i="4"/>
  <c r="J108" i="4"/>
  <c r="J104" i="4"/>
  <c r="J100" i="4"/>
  <c r="J96" i="4"/>
  <c r="J92" i="4"/>
  <c r="J88" i="4"/>
  <c r="J84" i="4"/>
  <c r="J80" i="4"/>
  <c r="J76" i="4"/>
  <c r="J72" i="4"/>
  <c r="J68" i="4"/>
  <c r="J64" i="4"/>
  <c r="J60" i="4"/>
  <c r="J56" i="4"/>
  <c r="J52" i="4"/>
  <c r="J48" i="4"/>
  <c r="J44" i="4"/>
  <c r="J40" i="4"/>
  <c r="J36" i="4"/>
  <c r="J32" i="4"/>
  <c r="J28" i="4"/>
  <c r="J24" i="4"/>
  <c r="J20" i="4"/>
  <c r="J16" i="4"/>
  <c r="J12" i="4"/>
  <c r="J8" i="4"/>
  <c r="J4" i="4"/>
  <c r="J363" i="4"/>
  <c r="J359" i="4"/>
  <c r="J355" i="4"/>
  <c r="J351" i="4"/>
  <c r="J347" i="4"/>
  <c r="J343" i="4"/>
  <c r="J339" i="4"/>
  <c r="J335" i="4"/>
  <c r="J331" i="4"/>
  <c r="J327" i="4"/>
  <c r="J323" i="4"/>
  <c r="J319" i="4"/>
  <c r="J315" i="4"/>
  <c r="J311" i="4"/>
  <c r="J307" i="4"/>
  <c r="J303" i="4"/>
  <c r="J299" i="4"/>
  <c r="J295" i="4"/>
  <c r="J291" i="4"/>
  <c r="J287" i="4"/>
  <c r="J283" i="4"/>
  <c r="J279" i="4"/>
  <c r="J275" i="4"/>
  <c r="J271" i="4"/>
  <c r="J366" i="4"/>
  <c r="J362" i="4"/>
  <c r="J358" i="4"/>
  <c r="J354" i="4"/>
  <c r="J350" i="4"/>
  <c r="J346" i="4"/>
  <c r="J342" i="4"/>
  <c r="J338" i="4"/>
  <c r="J334" i="4"/>
  <c r="J330" i="4"/>
  <c r="J326" i="4"/>
  <c r="J322" i="4"/>
  <c r="J318" i="4"/>
  <c r="J314" i="4"/>
  <c r="J310" i="4"/>
  <c r="J306" i="4"/>
  <c r="J302" i="4"/>
  <c r="J298" i="4"/>
  <c r="J294" i="4"/>
  <c r="J290" i="4"/>
  <c r="J286" i="4"/>
  <c r="J282" i="4"/>
  <c r="J278" i="4"/>
  <c r="J274" i="4"/>
  <c r="J270" i="4"/>
  <c r="J266" i="4"/>
  <c r="J262" i="4"/>
  <c r="J258" i="4"/>
  <c r="J254" i="4"/>
  <c r="J250" i="4"/>
  <c r="J246" i="4"/>
  <c r="J242" i="4"/>
  <c r="J238" i="4"/>
  <c r="J234" i="4"/>
  <c r="J230" i="4"/>
  <c r="J226" i="4"/>
  <c r="J222" i="4"/>
  <c r="J218" i="4"/>
  <c r="J214" i="4"/>
  <c r="J210" i="4"/>
  <c r="J206" i="4"/>
  <c r="J202" i="4"/>
  <c r="J198" i="4"/>
  <c r="J194" i="4"/>
  <c r="J190" i="4"/>
  <c r="J186" i="4"/>
  <c r="J182" i="4"/>
  <c r="J178" i="4"/>
  <c r="J174" i="4"/>
  <c r="J170" i="4"/>
  <c r="J166" i="4"/>
  <c r="J162" i="4"/>
  <c r="J158" i="4"/>
  <c r="J154" i="4"/>
  <c r="J150" i="4"/>
  <c r="J146" i="4"/>
  <c r="J142" i="4"/>
  <c r="J138" i="4"/>
  <c r="J134" i="4"/>
  <c r="J130" i="4"/>
  <c r="J126" i="4"/>
  <c r="J122" i="4"/>
  <c r="J118" i="4"/>
  <c r="J114" i="4"/>
  <c r="J110" i="4"/>
  <c r="J106" i="4"/>
  <c r="J102" i="4"/>
  <c r="J98" i="4"/>
  <c r="J94" i="4"/>
  <c r="J90" i="4"/>
  <c r="J86" i="4"/>
  <c r="J82" i="4"/>
  <c r="J78" i="4"/>
  <c r="J74" i="4"/>
  <c r="J70" i="4"/>
  <c r="J66" i="4"/>
  <c r="J62" i="4"/>
  <c r="J58" i="4"/>
  <c r="J54" i="4"/>
  <c r="J50" i="4"/>
  <c r="J46" i="4"/>
  <c r="J42" i="4"/>
  <c r="J38" i="4"/>
  <c r="J34" i="4"/>
  <c r="J30" i="4"/>
  <c r="J26" i="4"/>
  <c r="J22" i="4"/>
  <c r="J18" i="4"/>
  <c r="J14" i="4"/>
  <c r="J10" i="4"/>
  <c r="J6" i="4"/>
  <c r="J2" i="4"/>
  <c r="O49" i="17"/>
  <c r="J49" i="17"/>
  <c r="E49" i="17"/>
  <c r="A49" i="17"/>
  <c r="N48" i="17"/>
  <c r="I48" i="17"/>
  <c r="D48" i="17"/>
  <c r="Q47" i="17"/>
  <c r="M47" i="17"/>
  <c r="H47" i="17"/>
  <c r="C47" i="17"/>
  <c r="P46" i="17"/>
  <c r="K46" i="17"/>
  <c r="G46" i="17"/>
  <c r="B46" i="17"/>
  <c r="O45" i="17"/>
  <c r="J45" i="17"/>
  <c r="E45" i="17"/>
  <c r="A45" i="17"/>
  <c r="N37" i="17"/>
  <c r="I37" i="17"/>
  <c r="D37" i="17"/>
  <c r="Q36" i="17"/>
  <c r="M36" i="17"/>
  <c r="H36" i="17"/>
  <c r="C36" i="17"/>
  <c r="P35" i="17"/>
  <c r="K35" i="17"/>
  <c r="G35" i="17"/>
  <c r="B35" i="17"/>
  <c r="O34" i="17"/>
  <c r="J34" i="17"/>
  <c r="E34" i="17"/>
  <c r="A34" i="17"/>
  <c r="N33" i="17"/>
  <c r="I33" i="17"/>
  <c r="D33" i="17"/>
  <c r="M25" i="17"/>
  <c r="H25" i="17"/>
  <c r="C25" i="17"/>
  <c r="P24" i="17"/>
  <c r="K24" i="17"/>
  <c r="G24" i="17"/>
  <c r="B24" i="17"/>
  <c r="O23" i="17"/>
  <c r="J23" i="17"/>
  <c r="E23" i="17"/>
  <c r="A23" i="17"/>
  <c r="N22" i="17"/>
  <c r="I22" i="17"/>
  <c r="D22" i="17"/>
  <c r="Q21" i="17"/>
  <c r="M21" i="17"/>
  <c r="H21" i="17"/>
  <c r="C21" i="17"/>
  <c r="P13" i="17"/>
  <c r="K13" i="17"/>
  <c r="G13" i="17"/>
  <c r="B13" i="17"/>
  <c r="O12" i="17"/>
  <c r="J12" i="17"/>
  <c r="E12" i="17"/>
  <c r="A12" i="17"/>
  <c r="N11" i="17"/>
  <c r="I11" i="17"/>
  <c r="D11" i="17"/>
  <c r="Q10" i="17"/>
  <c r="M10" i="17"/>
  <c r="H10" i="17"/>
  <c r="C10" i="17"/>
  <c r="P9" i="17"/>
  <c r="K9" i="17"/>
  <c r="G9" i="17"/>
  <c r="B9" i="17"/>
  <c r="Q5" i="17"/>
  <c r="N49" i="17"/>
  <c r="I49" i="17"/>
  <c r="D49" i="17"/>
  <c r="Q48" i="17"/>
  <c r="M48" i="17"/>
  <c r="H48" i="17"/>
  <c r="C48" i="17"/>
  <c r="P47" i="17"/>
  <c r="K47" i="17"/>
  <c r="G47" i="17"/>
  <c r="B47" i="17"/>
  <c r="O46" i="17"/>
  <c r="J46" i="17"/>
  <c r="E46" i="17"/>
  <c r="A46" i="17"/>
  <c r="N45" i="17"/>
  <c r="I45" i="17"/>
  <c r="D45" i="17"/>
  <c r="Q37" i="17"/>
  <c r="M37" i="17"/>
  <c r="H37" i="17"/>
  <c r="C37" i="17"/>
  <c r="P36" i="17"/>
  <c r="K36" i="17"/>
  <c r="G36" i="17"/>
  <c r="B36" i="17"/>
  <c r="O35" i="17"/>
  <c r="J35" i="17"/>
  <c r="E35" i="17"/>
  <c r="A35" i="17"/>
  <c r="N34" i="17"/>
  <c r="I34" i="17"/>
  <c r="D34" i="17"/>
  <c r="Q33" i="17"/>
  <c r="M33" i="17"/>
  <c r="H33" i="17"/>
  <c r="C33" i="17"/>
  <c r="K25" i="17"/>
  <c r="G25" i="17"/>
  <c r="B25" i="17"/>
  <c r="O24" i="17"/>
  <c r="J24" i="17"/>
  <c r="E24" i="17"/>
  <c r="A24" i="17"/>
  <c r="N23" i="17"/>
  <c r="I23" i="17"/>
  <c r="D23" i="17"/>
  <c r="Q22" i="17"/>
  <c r="M22" i="17"/>
  <c r="H22" i="17"/>
  <c r="C22" i="17"/>
  <c r="P21" i="17"/>
  <c r="K21" i="17"/>
  <c r="G21" i="17"/>
  <c r="B21" i="17"/>
  <c r="O13" i="17"/>
  <c r="J13" i="17"/>
  <c r="E13" i="17"/>
  <c r="A13" i="17"/>
  <c r="N12" i="17"/>
  <c r="I12" i="17"/>
  <c r="D12" i="17"/>
  <c r="Q11" i="17"/>
  <c r="M11" i="17"/>
  <c r="H11" i="17"/>
  <c r="C11" i="17"/>
  <c r="P10" i="17"/>
  <c r="K10" i="17"/>
  <c r="G10" i="17"/>
  <c r="B10" i="17"/>
  <c r="O9" i="17"/>
  <c r="J9" i="17"/>
  <c r="E9" i="17"/>
  <c r="A9" i="17"/>
  <c r="Q49" i="17"/>
  <c r="M49" i="17"/>
  <c r="H49" i="17"/>
  <c r="C49" i="17"/>
  <c r="P48" i="17"/>
  <c r="K48" i="17"/>
  <c r="G48" i="17"/>
  <c r="B48" i="17"/>
  <c r="O47" i="17"/>
  <c r="J47" i="17"/>
  <c r="E47" i="17"/>
  <c r="A47" i="17"/>
  <c r="N46" i="17"/>
  <c r="I46" i="17"/>
  <c r="D46" i="17"/>
  <c r="Q45" i="17"/>
  <c r="M45" i="17"/>
  <c r="H45" i="17"/>
  <c r="C45" i="17"/>
  <c r="P37" i="17"/>
  <c r="K37" i="17"/>
  <c r="G37" i="17"/>
  <c r="B37" i="17"/>
  <c r="O36" i="17"/>
  <c r="J36" i="17"/>
  <c r="E36" i="17"/>
  <c r="A36" i="17"/>
  <c r="N35" i="17"/>
  <c r="I35" i="17"/>
  <c r="D35" i="17"/>
  <c r="Q34" i="17"/>
  <c r="M34" i="17"/>
  <c r="H34" i="17"/>
  <c r="C34" i="17"/>
  <c r="P33" i="17"/>
  <c r="K33" i="17"/>
  <c r="G33" i="17"/>
  <c r="B33" i="17"/>
  <c r="J25" i="17"/>
  <c r="E25" i="17"/>
  <c r="A25" i="17"/>
  <c r="N24" i="17"/>
  <c r="I24" i="17"/>
  <c r="D24" i="17"/>
  <c r="Q23" i="17"/>
  <c r="M23" i="17"/>
  <c r="H23" i="17"/>
  <c r="C23" i="17"/>
  <c r="P22" i="17"/>
  <c r="K22" i="17"/>
  <c r="G22" i="17"/>
  <c r="B22" i="17"/>
  <c r="O21" i="17"/>
  <c r="J21" i="17"/>
  <c r="E21" i="17"/>
  <c r="A21" i="17"/>
  <c r="N13" i="17"/>
  <c r="I13" i="17"/>
  <c r="D13" i="17"/>
  <c r="Q12" i="17"/>
  <c r="M12" i="17"/>
  <c r="H12" i="17"/>
  <c r="C12" i="17"/>
  <c r="P11" i="17"/>
  <c r="K11" i="17"/>
  <c r="G11" i="17"/>
  <c r="B11" i="17"/>
  <c r="O10" i="17"/>
  <c r="J10" i="17"/>
  <c r="E10" i="17"/>
  <c r="A10" i="17"/>
  <c r="N9" i="17"/>
  <c r="I9" i="17"/>
  <c r="D9" i="17"/>
  <c r="G49" i="17"/>
  <c r="E48" i="17"/>
  <c r="D47" i="17"/>
  <c r="C46" i="17"/>
  <c r="B45" i="17"/>
  <c r="A37" i="17"/>
  <c r="P34" i="17"/>
  <c r="O33" i="17"/>
  <c r="I25" i="17"/>
  <c r="H24" i="17"/>
  <c r="G23" i="17"/>
  <c r="E22" i="17"/>
  <c r="D21" i="17"/>
  <c r="C13" i="17"/>
  <c r="B12" i="17"/>
  <c r="A11" i="17"/>
  <c r="Q9" i="17"/>
  <c r="B49" i="17"/>
  <c r="A48" i="17"/>
  <c r="Q46" i="17"/>
  <c r="P45" i="17"/>
  <c r="O37" i="17"/>
  <c r="N36" i="17"/>
  <c r="M35" i="17"/>
  <c r="K34" i="17"/>
  <c r="J33" i="17"/>
  <c r="D25" i="17"/>
  <c r="C24" i="17"/>
  <c r="B23" i="17"/>
  <c r="A22" i="17"/>
  <c r="Q13" i="17"/>
  <c r="P12" i="17"/>
  <c r="O11" i="17"/>
  <c r="N10" i="17"/>
  <c r="M9" i="17"/>
  <c r="P49" i="17"/>
  <c r="O48" i="17"/>
  <c r="N47" i="17"/>
  <c r="M46" i="17"/>
  <c r="K45" i="17"/>
  <c r="J37" i="17"/>
  <c r="I36" i="17"/>
  <c r="H35" i="17"/>
  <c r="G34" i="17"/>
  <c r="E33" i="17"/>
  <c r="Q24" i="17"/>
  <c r="P23" i="17"/>
  <c r="O22" i="17"/>
  <c r="N21" i="17"/>
  <c r="M13" i="17"/>
  <c r="K12" i="17"/>
  <c r="J11" i="17"/>
  <c r="I10" i="17"/>
  <c r="H9" i="17"/>
  <c r="I47" i="17"/>
  <c r="D36" i="17"/>
  <c r="M24" i="17"/>
  <c r="H13" i="17"/>
  <c r="C9" i="17"/>
  <c r="H46" i="17"/>
  <c r="C35" i="17"/>
  <c r="K23" i="17"/>
  <c r="G12" i="17"/>
  <c r="K49" i="17"/>
  <c r="G45" i="17"/>
  <c r="B34" i="17"/>
  <c r="J22" i="17"/>
  <c r="E11" i="17"/>
  <c r="J48" i="17"/>
  <c r="D10" i="17"/>
  <c r="E37" i="17"/>
  <c r="N363" i="4"/>
  <c r="N359" i="4"/>
  <c r="N355" i="4"/>
  <c r="N351" i="4"/>
  <c r="N347" i="4"/>
  <c r="N343" i="4"/>
  <c r="N339" i="4"/>
  <c r="N335" i="4"/>
  <c r="N331" i="4"/>
  <c r="N327" i="4"/>
  <c r="N323" i="4"/>
  <c r="N319" i="4"/>
  <c r="N315" i="4"/>
  <c r="N311" i="4"/>
  <c r="N307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3" i="4"/>
  <c r="N139" i="4"/>
  <c r="N135" i="4"/>
  <c r="N131" i="4"/>
  <c r="N127" i="4"/>
  <c r="N123" i="4"/>
  <c r="N119" i="4"/>
  <c r="N115" i="4"/>
  <c r="N111" i="4"/>
  <c r="N107" i="4"/>
  <c r="N103" i="4"/>
  <c r="N99" i="4"/>
  <c r="N95" i="4"/>
  <c r="N91" i="4"/>
  <c r="N87" i="4"/>
  <c r="N83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3" i="4"/>
  <c r="N366" i="4"/>
  <c r="N362" i="4"/>
  <c r="N358" i="4"/>
  <c r="N354" i="4"/>
  <c r="N350" i="4"/>
  <c r="N346" i="4"/>
  <c r="N342" i="4"/>
  <c r="N338" i="4"/>
  <c r="N334" i="4"/>
  <c r="N330" i="4"/>
  <c r="N326" i="4"/>
  <c r="N322" i="4"/>
  <c r="N318" i="4"/>
  <c r="N314" i="4"/>
  <c r="N310" i="4"/>
  <c r="N306" i="4"/>
  <c r="N302" i="4"/>
  <c r="N298" i="4"/>
  <c r="N294" i="4"/>
  <c r="N290" i="4"/>
  <c r="N286" i="4"/>
  <c r="N282" i="4"/>
  <c r="N278" i="4"/>
  <c r="N274" i="4"/>
  <c r="N270" i="4"/>
  <c r="N266" i="4"/>
  <c r="N262" i="4"/>
  <c r="N258" i="4"/>
  <c r="N254" i="4"/>
  <c r="N250" i="4"/>
  <c r="N246" i="4"/>
  <c r="N242" i="4"/>
  <c r="N238" i="4"/>
  <c r="N234" i="4"/>
  <c r="N230" i="4"/>
  <c r="N226" i="4"/>
  <c r="N222" i="4"/>
  <c r="N218" i="4"/>
  <c r="N214" i="4"/>
  <c r="N210" i="4"/>
  <c r="N206" i="4"/>
  <c r="N202" i="4"/>
  <c r="N198" i="4"/>
  <c r="N194" i="4"/>
  <c r="N190" i="4"/>
  <c r="N186" i="4"/>
  <c r="N182" i="4"/>
  <c r="N178" i="4"/>
  <c r="N174" i="4"/>
  <c r="N170" i="4"/>
  <c r="N166" i="4"/>
  <c r="N162" i="4"/>
  <c r="N158" i="4"/>
  <c r="N154" i="4"/>
  <c r="N150" i="4"/>
  <c r="N146" i="4"/>
  <c r="N142" i="4"/>
  <c r="N138" i="4"/>
  <c r="N134" i="4"/>
  <c r="N130" i="4"/>
  <c r="N126" i="4"/>
  <c r="N122" i="4"/>
  <c r="N118" i="4"/>
  <c r="N114" i="4"/>
  <c r="N110" i="4"/>
  <c r="N106" i="4"/>
  <c r="N102" i="4"/>
  <c r="N98" i="4"/>
  <c r="N94" i="4"/>
  <c r="N90" i="4"/>
  <c r="N86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2" i="4"/>
  <c r="N365" i="4"/>
  <c r="N361" i="4"/>
  <c r="N357" i="4"/>
  <c r="N353" i="4"/>
  <c r="N349" i="4"/>
  <c r="N345" i="4"/>
  <c r="N341" i="4"/>
  <c r="N337" i="4"/>
  <c r="N333" i="4"/>
  <c r="N329" i="4"/>
  <c r="N325" i="4"/>
  <c r="N321" i="4"/>
  <c r="N317" i="4"/>
  <c r="N313" i="4"/>
  <c r="N309" i="4"/>
  <c r="N305" i="4"/>
  <c r="N301" i="4"/>
  <c r="N297" i="4"/>
  <c r="N364" i="4"/>
  <c r="N348" i="4"/>
  <c r="N332" i="4"/>
  <c r="N316" i="4"/>
  <c r="N300" i="4"/>
  <c r="N289" i="4"/>
  <c r="N281" i="4"/>
  <c r="N273" i="4"/>
  <c r="N265" i="4"/>
  <c r="N257" i="4"/>
  <c r="N249" i="4"/>
  <c r="N241" i="4"/>
  <c r="N233" i="4"/>
  <c r="N225" i="4"/>
  <c r="N217" i="4"/>
  <c r="N209" i="4"/>
  <c r="N201" i="4"/>
  <c r="N193" i="4"/>
  <c r="N185" i="4"/>
  <c r="N177" i="4"/>
  <c r="N169" i="4"/>
  <c r="N161" i="4"/>
  <c r="N153" i="4"/>
  <c r="N145" i="4"/>
  <c r="N137" i="4"/>
  <c r="N129" i="4"/>
  <c r="N121" i="4"/>
  <c r="N113" i="4"/>
  <c r="N105" i="4"/>
  <c r="N97" i="4"/>
  <c r="N89" i="4"/>
  <c r="N81" i="4"/>
  <c r="N73" i="4"/>
  <c r="N65" i="4"/>
  <c r="N57" i="4"/>
  <c r="N49" i="4"/>
  <c r="N41" i="4"/>
  <c r="N33" i="4"/>
  <c r="N25" i="4"/>
  <c r="N17" i="4"/>
  <c r="N9" i="4"/>
  <c r="N360" i="4"/>
  <c r="N344" i="4"/>
  <c r="N328" i="4"/>
  <c r="N312" i="4"/>
  <c r="N296" i="4"/>
  <c r="N288" i="4"/>
  <c r="N280" i="4"/>
  <c r="N272" i="4"/>
  <c r="N264" i="4"/>
  <c r="N256" i="4"/>
  <c r="N248" i="4"/>
  <c r="N240" i="4"/>
  <c r="N232" i="4"/>
  <c r="N224" i="4"/>
  <c r="N216" i="4"/>
  <c r="N208" i="4"/>
  <c r="N200" i="4"/>
  <c r="N192" i="4"/>
  <c r="N184" i="4"/>
  <c r="N176" i="4"/>
  <c r="N168" i="4"/>
  <c r="N160" i="4"/>
  <c r="N152" i="4"/>
  <c r="N144" i="4"/>
  <c r="N136" i="4"/>
  <c r="N128" i="4"/>
  <c r="N120" i="4"/>
  <c r="N112" i="4"/>
  <c r="N104" i="4"/>
  <c r="N96" i="4"/>
  <c r="N88" i="4"/>
  <c r="N80" i="4"/>
  <c r="N72" i="4"/>
  <c r="N64" i="4"/>
  <c r="N56" i="4"/>
  <c r="N48" i="4"/>
  <c r="N40" i="4"/>
  <c r="N32" i="4"/>
  <c r="N24" i="4"/>
  <c r="N16" i="4"/>
  <c r="N8" i="4"/>
  <c r="I21" i="17"/>
  <c r="N356" i="4"/>
  <c r="N340" i="4"/>
  <c r="N324" i="4"/>
  <c r="N308" i="4"/>
  <c r="N293" i="4"/>
  <c r="N285" i="4"/>
  <c r="N277" i="4"/>
  <c r="N269" i="4"/>
  <c r="N261" i="4"/>
  <c r="N253" i="4"/>
  <c r="N245" i="4"/>
  <c r="N237" i="4"/>
  <c r="N229" i="4"/>
  <c r="N221" i="4"/>
  <c r="N213" i="4"/>
  <c r="N205" i="4"/>
  <c r="N197" i="4"/>
  <c r="N189" i="4"/>
  <c r="N181" i="4"/>
  <c r="N173" i="4"/>
  <c r="N165" i="4"/>
  <c r="N157" i="4"/>
  <c r="N149" i="4"/>
  <c r="N141" i="4"/>
  <c r="N133" i="4"/>
  <c r="N125" i="4"/>
  <c r="N117" i="4"/>
  <c r="N109" i="4"/>
  <c r="N101" i="4"/>
  <c r="N93" i="4"/>
  <c r="N85" i="4"/>
  <c r="N77" i="4"/>
  <c r="N69" i="4"/>
  <c r="N61" i="4"/>
  <c r="N53" i="4"/>
  <c r="N45" i="4"/>
  <c r="N37" i="4"/>
  <c r="N29" i="4"/>
  <c r="N21" i="4"/>
  <c r="N13" i="4"/>
  <c r="N5" i="4"/>
  <c r="P46" i="21"/>
  <c r="O49" i="25"/>
  <c r="J49" i="25"/>
  <c r="E49" i="25"/>
  <c r="A49" i="25"/>
  <c r="N48" i="25"/>
  <c r="I48" i="25"/>
  <c r="D48" i="25"/>
  <c r="Q47" i="25"/>
  <c r="M47" i="25"/>
  <c r="H47" i="25"/>
  <c r="C47" i="25"/>
  <c r="P46" i="25"/>
  <c r="K46" i="25"/>
  <c r="G46" i="25"/>
  <c r="B46" i="25"/>
  <c r="O45" i="25"/>
  <c r="J45" i="25"/>
  <c r="E45" i="25"/>
  <c r="A45" i="25"/>
  <c r="N37" i="25"/>
  <c r="I37" i="25"/>
  <c r="D37" i="25"/>
  <c r="Q36" i="25"/>
  <c r="M36" i="25"/>
  <c r="H36" i="25"/>
  <c r="C36" i="25"/>
  <c r="P35" i="25"/>
  <c r="K35" i="25"/>
  <c r="G35" i="25"/>
  <c r="B35" i="25"/>
  <c r="O34" i="25"/>
  <c r="J34" i="25"/>
  <c r="E34" i="25"/>
  <c r="A34" i="25"/>
  <c r="N33" i="25"/>
  <c r="I33" i="25"/>
  <c r="D33" i="25"/>
  <c r="M25" i="25"/>
  <c r="H25" i="25"/>
  <c r="C25" i="25"/>
  <c r="P24" i="25"/>
  <c r="K24" i="25"/>
  <c r="G24" i="25"/>
  <c r="B24" i="25"/>
  <c r="O23" i="25"/>
  <c r="J23" i="25"/>
  <c r="E23" i="25"/>
  <c r="A23" i="25"/>
  <c r="N22" i="25"/>
  <c r="I22" i="25"/>
  <c r="D22" i="25"/>
  <c r="Q21" i="25"/>
  <c r="M21" i="25"/>
  <c r="H21" i="25"/>
  <c r="C21" i="25"/>
  <c r="P13" i="25"/>
  <c r="K13" i="25"/>
  <c r="G13" i="25"/>
  <c r="A13" i="25"/>
  <c r="N12" i="25"/>
  <c r="I12" i="25"/>
  <c r="D12" i="25"/>
  <c r="Q11" i="25"/>
  <c r="M11" i="25"/>
  <c r="H11" i="25"/>
  <c r="C11" i="25"/>
  <c r="P10" i="25"/>
  <c r="K10" i="25"/>
  <c r="G10" i="25"/>
  <c r="B10" i="25"/>
  <c r="O9" i="25"/>
  <c r="J9" i="25"/>
  <c r="E9" i="25"/>
  <c r="A9" i="25"/>
  <c r="N49" i="25"/>
  <c r="I49" i="25"/>
  <c r="D49" i="25"/>
  <c r="Q48" i="25"/>
  <c r="M48" i="25"/>
  <c r="H48" i="25"/>
  <c r="C48" i="25"/>
  <c r="P47" i="25"/>
  <c r="K47" i="25"/>
  <c r="G47" i="25"/>
  <c r="B47" i="25"/>
  <c r="O46" i="25"/>
  <c r="J46" i="25"/>
  <c r="E46" i="25"/>
  <c r="A46" i="25"/>
  <c r="N45" i="25"/>
  <c r="I45" i="25"/>
  <c r="D45" i="25"/>
  <c r="Q37" i="25"/>
  <c r="M37" i="25"/>
  <c r="H37" i="25"/>
  <c r="C37" i="25"/>
  <c r="P36" i="25"/>
  <c r="K36" i="25"/>
  <c r="G36" i="25"/>
  <c r="B36" i="25"/>
  <c r="O35" i="25"/>
  <c r="J35" i="25"/>
  <c r="E35" i="25"/>
  <c r="A35" i="25"/>
  <c r="N34" i="25"/>
  <c r="I34" i="25"/>
  <c r="D34" i="25"/>
  <c r="Q33" i="25"/>
  <c r="M33" i="25"/>
  <c r="H33" i="25"/>
  <c r="C33" i="25"/>
  <c r="K25" i="25"/>
  <c r="G25" i="25"/>
  <c r="B25" i="25"/>
  <c r="O24" i="25"/>
  <c r="J24" i="25"/>
  <c r="E24" i="25"/>
  <c r="A24" i="25"/>
  <c r="N23" i="25"/>
  <c r="I23" i="25"/>
  <c r="D23" i="25"/>
  <c r="Q22" i="25"/>
  <c r="M22" i="25"/>
  <c r="H22" i="25"/>
  <c r="C22" i="25"/>
  <c r="P21" i="25"/>
  <c r="K21" i="25"/>
  <c r="G21" i="25"/>
  <c r="B21" i="25"/>
  <c r="O13" i="25"/>
  <c r="J13" i="25"/>
  <c r="E13" i="25"/>
  <c r="Q12" i="25"/>
  <c r="M12" i="25"/>
  <c r="H12" i="25"/>
  <c r="C12" i="25"/>
  <c r="P11" i="25"/>
  <c r="K11" i="25"/>
  <c r="G11" i="25"/>
  <c r="B11" i="25"/>
  <c r="O10" i="25"/>
  <c r="J10" i="25"/>
  <c r="E10" i="25"/>
  <c r="A10" i="25"/>
  <c r="N9" i="25"/>
  <c r="I9" i="25"/>
  <c r="D9" i="25"/>
  <c r="Q5" i="25"/>
  <c r="Q49" i="25"/>
  <c r="M49" i="25"/>
  <c r="H49" i="25"/>
  <c r="C49" i="25"/>
  <c r="P48" i="25"/>
  <c r="K48" i="25"/>
  <c r="G48" i="25"/>
  <c r="B48" i="25"/>
  <c r="O47" i="25"/>
  <c r="J47" i="25"/>
  <c r="E47" i="25"/>
  <c r="A47" i="25"/>
  <c r="N46" i="25"/>
  <c r="I46" i="25"/>
  <c r="D46" i="25"/>
  <c r="Q45" i="25"/>
  <c r="M45" i="25"/>
  <c r="H45" i="25"/>
  <c r="C45" i="25"/>
  <c r="P37" i="25"/>
  <c r="K37" i="25"/>
  <c r="G37" i="25"/>
  <c r="B37" i="25"/>
  <c r="O36" i="25"/>
  <c r="J36" i="25"/>
  <c r="E36" i="25"/>
  <c r="A36" i="25"/>
  <c r="N35" i="25"/>
  <c r="I35" i="25"/>
  <c r="D35" i="25"/>
  <c r="Q34" i="25"/>
  <c r="M34" i="25"/>
  <c r="H34" i="25"/>
  <c r="C34" i="25"/>
  <c r="P33" i="25"/>
  <c r="K33" i="25"/>
  <c r="G33" i="25"/>
  <c r="B33" i="25"/>
  <c r="J25" i="25"/>
  <c r="E25" i="25"/>
  <c r="A25" i="25"/>
  <c r="N24" i="25"/>
  <c r="I24" i="25"/>
  <c r="D24" i="25"/>
  <c r="Q23" i="25"/>
  <c r="M23" i="25"/>
  <c r="H23" i="25"/>
  <c r="C23" i="25"/>
  <c r="P22" i="25"/>
  <c r="K22" i="25"/>
  <c r="G22" i="25"/>
  <c r="B22" i="25"/>
  <c r="O21" i="25"/>
  <c r="J21" i="25"/>
  <c r="E21" i="25"/>
  <c r="A21" i="25"/>
  <c r="N13" i="25"/>
  <c r="I13" i="25"/>
  <c r="C13" i="25"/>
  <c r="P12" i="25"/>
  <c r="K12" i="25"/>
  <c r="G12" i="25"/>
  <c r="B12" i="25"/>
  <c r="O11" i="25"/>
  <c r="J11" i="25"/>
  <c r="E11" i="25"/>
  <c r="A11" i="25"/>
  <c r="N10" i="25"/>
  <c r="I10" i="25"/>
  <c r="D10" i="25"/>
  <c r="Q9" i="25"/>
  <c r="M9" i="25"/>
  <c r="H9" i="25"/>
  <c r="C9" i="25"/>
  <c r="G49" i="25"/>
  <c r="E48" i="25"/>
  <c r="D47" i="25"/>
  <c r="C46" i="25"/>
  <c r="B45" i="25"/>
  <c r="A37" i="25"/>
  <c r="Q35" i="25"/>
  <c r="P34" i="25"/>
  <c r="O33" i="25"/>
  <c r="I25" i="25"/>
  <c r="H24" i="25"/>
  <c r="G23" i="25"/>
  <c r="E22" i="25"/>
  <c r="D21" i="25"/>
  <c r="B13" i="25"/>
  <c r="A12" i="25"/>
  <c r="Q10" i="25"/>
  <c r="P9" i="25"/>
  <c r="B49" i="25"/>
  <c r="A48" i="25"/>
  <c r="Q46" i="25"/>
  <c r="P45" i="25"/>
  <c r="O37" i="25"/>
  <c r="N36" i="25"/>
  <c r="M35" i="25"/>
  <c r="K34" i="25"/>
  <c r="J33" i="25"/>
  <c r="D25" i="25"/>
  <c r="C24" i="25"/>
  <c r="B23" i="25"/>
  <c r="A22" i="25"/>
  <c r="Q13" i="25"/>
  <c r="O12" i="25"/>
  <c r="N11" i="25"/>
  <c r="M10" i="25"/>
  <c r="K9" i="25"/>
  <c r="P49" i="25"/>
  <c r="O48" i="25"/>
  <c r="N47" i="25"/>
  <c r="M46" i="25"/>
  <c r="K45" i="25"/>
  <c r="J37" i="25"/>
  <c r="I36" i="25"/>
  <c r="H35" i="25"/>
  <c r="G34" i="25"/>
  <c r="E33" i="25"/>
  <c r="Q24" i="25"/>
  <c r="P23" i="25"/>
  <c r="O22" i="25"/>
  <c r="N21" i="25"/>
  <c r="M13" i="25"/>
  <c r="J12" i="25"/>
  <c r="I11" i="25"/>
  <c r="H10" i="25"/>
  <c r="G9" i="25"/>
  <c r="I47" i="25"/>
  <c r="D36" i="25"/>
  <c r="M24" i="25"/>
  <c r="H13" i="25"/>
  <c r="B9" i="25"/>
  <c r="H46" i="25"/>
  <c r="C35" i="25"/>
  <c r="K23" i="25"/>
  <c r="E12" i="25"/>
  <c r="K49" i="25"/>
  <c r="G45" i="25"/>
  <c r="B34" i="25"/>
  <c r="J22" i="25"/>
  <c r="D11" i="25"/>
  <c r="J48" i="25"/>
  <c r="C10" i="25"/>
  <c r="E37" i="25"/>
  <c r="V366" i="4"/>
  <c r="V362" i="4"/>
  <c r="V358" i="4"/>
  <c r="V354" i="4"/>
  <c r="V350" i="4"/>
  <c r="V346" i="4"/>
  <c r="V342" i="4"/>
  <c r="V338" i="4"/>
  <c r="V334" i="4"/>
  <c r="V330" i="4"/>
  <c r="V326" i="4"/>
  <c r="V322" i="4"/>
  <c r="V318" i="4"/>
  <c r="V314" i="4"/>
  <c r="V310" i="4"/>
  <c r="V306" i="4"/>
  <c r="V302" i="4"/>
  <c r="V298" i="4"/>
  <c r="V294" i="4"/>
  <c r="V290" i="4"/>
  <c r="V286" i="4"/>
  <c r="V282" i="4"/>
  <c r="V278" i="4"/>
  <c r="V274" i="4"/>
  <c r="V270" i="4"/>
  <c r="V266" i="4"/>
  <c r="V262" i="4"/>
  <c r="V258" i="4"/>
  <c r="V254" i="4"/>
  <c r="V250" i="4"/>
  <c r="V246" i="4"/>
  <c r="V242" i="4"/>
  <c r="V238" i="4"/>
  <c r="V234" i="4"/>
  <c r="V230" i="4"/>
  <c r="V226" i="4"/>
  <c r="V222" i="4"/>
  <c r="V218" i="4"/>
  <c r="V214" i="4"/>
  <c r="V210" i="4"/>
  <c r="V206" i="4"/>
  <c r="V202" i="4"/>
  <c r="V198" i="4"/>
  <c r="V194" i="4"/>
  <c r="V190" i="4"/>
  <c r="V186" i="4"/>
  <c r="V182" i="4"/>
  <c r="V178" i="4"/>
  <c r="V174" i="4"/>
  <c r="V170" i="4"/>
  <c r="V166" i="4"/>
  <c r="V162" i="4"/>
  <c r="V158" i="4"/>
  <c r="V154" i="4"/>
  <c r="V150" i="4"/>
  <c r="V146" i="4"/>
  <c r="V142" i="4"/>
  <c r="V138" i="4"/>
  <c r="V134" i="4"/>
  <c r="V130" i="4"/>
  <c r="V126" i="4"/>
  <c r="V122" i="4"/>
  <c r="V118" i="4"/>
  <c r="V114" i="4"/>
  <c r="V110" i="4"/>
  <c r="V106" i="4"/>
  <c r="V102" i="4"/>
  <c r="V98" i="4"/>
  <c r="V94" i="4"/>
  <c r="V90" i="4"/>
  <c r="V86" i="4"/>
  <c r="V82" i="4"/>
  <c r="V78" i="4"/>
  <c r="V74" i="4"/>
  <c r="V70" i="4"/>
  <c r="V66" i="4"/>
  <c r="V62" i="4"/>
  <c r="V58" i="4"/>
  <c r="V54" i="4"/>
  <c r="V50" i="4"/>
  <c r="V46" i="4"/>
  <c r="V42" i="4"/>
  <c r="V38" i="4"/>
  <c r="V34" i="4"/>
  <c r="V30" i="4"/>
  <c r="V26" i="4"/>
  <c r="V22" i="4"/>
  <c r="V18" i="4"/>
  <c r="V14" i="4"/>
  <c r="V10" i="4"/>
  <c r="V6" i="4"/>
  <c r="V2" i="4"/>
  <c r="V365" i="4"/>
  <c r="V361" i="4"/>
  <c r="V357" i="4"/>
  <c r="V353" i="4"/>
  <c r="V349" i="4"/>
  <c r="V345" i="4"/>
  <c r="V341" i="4"/>
  <c r="V337" i="4"/>
  <c r="V333" i="4"/>
  <c r="V329" i="4"/>
  <c r="V325" i="4"/>
  <c r="V321" i="4"/>
  <c r="V317" i="4"/>
  <c r="V313" i="4"/>
  <c r="V309" i="4"/>
  <c r="V305" i="4"/>
  <c r="V301" i="4"/>
  <c r="V297" i="4"/>
  <c r="V293" i="4"/>
  <c r="V289" i="4"/>
  <c r="V285" i="4"/>
  <c r="V281" i="4"/>
  <c r="V277" i="4"/>
  <c r="V273" i="4"/>
  <c r="V269" i="4"/>
  <c r="V265" i="4"/>
  <c r="V261" i="4"/>
  <c r="V257" i="4"/>
  <c r="V253" i="4"/>
  <c r="V249" i="4"/>
  <c r="V245" i="4"/>
  <c r="V241" i="4"/>
  <c r="V237" i="4"/>
  <c r="V233" i="4"/>
  <c r="V229" i="4"/>
  <c r="V225" i="4"/>
  <c r="V221" i="4"/>
  <c r="V217" i="4"/>
  <c r="V213" i="4"/>
  <c r="V209" i="4"/>
  <c r="V205" i="4"/>
  <c r="V201" i="4"/>
  <c r="V197" i="4"/>
  <c r="V193" i="4"/>
  <c r="V189" i="4"/>
  <c r="V185" i="4"/>
  <c r="V181" i="4"/>
  <c r="V177" i="4"/>
  <c r="V173" i="4"/>
  <c r="V169" i="4"/>
  <c r="V165" i="4"/>
  <c r="V161" i="4"/>
  <c r="V157" i="4"/>
  <c r="V153" i="4"/>
  <c r="V149" i="4"/>
  <c r="V145" i="4"/>
  <c r="V141" i="4"/>
  <c r="V137" i="4"/>
  <c r="V133" i="4"/>
  <c r="V129" i="4"/>
  <c r="V125" i="4"/>
  <c r="V121" i="4"/>
  <c r="V117" i="4"/>
  <c r="V113" i="4"/>
  <c r="V109" i="4"/>
  <c r="V105" i="4"/>
  <c r="V101" i="4"/>
  <c r="V97" i="4"/>
  <c r="V93" i="4"/>
  <c r="V89" i="4"/>
  <c r="V85" i="4"/>
  <c r="V81" i="4"/>
  <c r="V77" i="4"/>
  <c r="V73" i="4"/>
  <c r="V69" i="4"/>
  <c r="V65" i="4"/>
  <c r="V61" i="4"/>
  <c r="V57" i="4"/>
  <c r="V53" i="4"/>
  <c r="V49" i="4"/>
  <c r="V45" i="4"/>
  <c r="V41" i="4"/>
  <c r="V37" i="4"/>
  <c r="V33" i="4"/>
  <c r="V29" i="4"/>
  <c r="V25" i="4"/>
  <c r="V21" i="4"/>
  <c r="V17" i="4"/>
  <c r="V13" i="4"/>
  <c r="V9" i="4"/>
  <c r="V5" i="4"/>
  <c r="V364" i="4"/>
  <c r="V360" i="4"/>
  <c r="V356" i="4"/>
  <c r="V352" i="4"/>
  <c r="V348" i="4"/>
  <c r="V344" i="4"/>
  <c r="V340" i="4"/>
  <c r="V336" i="4"/>
  <c r="V332" i="4"/>
  <c r="V328" i="4"/>
  <c r="V324" i="4"/>
  <c r="V320" i="4"/>
  <c r="V316" i="4"/>
  <c r="V312" i="4"/>
  <c r="V308" i="4"/>
  <c r="V304" i="4"/>
  <c r="V300" i="4"/>
  <c r="V296" i="4"/>
  <c r="V292" i="4"/>
  <c r="V288" i="4"/>
  <c r="V284" i="4"/>
  <c r="V280" i="4"/>
  <c r="V276" i="4"/>
  <c r="V272" i="4"/>
  <c r="V268" i="4"/>
  <c r="V264" i="4"/>
  <c r="V260" i="4"/>
  <c r="V256" i="4"/>
  <c r="V252" i="4"/>
  <c r="V248" i="4"/>
  <c r="V244" i="4"/>
  <c r="V240" i="4"/>
  <c r="V236" i="4"/>
  <c r="V232" i="4"/>
  <c r="V228" i="4"/>
  <c r="V224" i="4"/>
  <c r="V220" i="4"/>
  <c r="V216" i="4"/>
  <c r="V212" i="4"/>
  <c r="V208" i="4"/>
  <c r="V204" i="4"/>
  <c r="V200" i="4"/>
  <c r="V196" i="4"/>
  <c r="V192" i="4"/>
  <c r="V188" i="4"/>
  <c r="V184" i="4"/>
  <c r="V180" i="4"/>
  <c r="V176" i="4"/>
  <c r="V172" i="4"/>
  <c r="V168" i="4"/>
  <c r="V164" i="4"/>
  <c r="V160" i="4"/>
  <c r="V156" i="4"/>
  <c r="V152" i="4"/>
  <c r="V148" i="4"/>
  <c r="V144" i="4"/>
  <c r="V140" i="4"/>
  <c r="V136" i="4"/>
  <c r="V132" i="4"/>
  <c r="V128" i="4"/>
  <c r="V124" i="4"/>
  <c r="V120" i="4"/>
  <c r="V116" i="4"/>
  <c r="V112" i="4"/>
  <c r="V108" i="4"/>
  <c r="V104" i="4"/>
  <c r="V100" i="4"/>
  <c r="V96" i="4"/>
  <c r="V92" i="4"/>
  <c r="V88" i="4"/>
  <c r="V84" i="4"/>
  <c r="V80" i="4"/>
  <c r="V76" i="4"/>
  <c r="V72" i="4"/>
  <c r="V68" i="4"/>
  <c r="V64" i="4"/>
  <c r="V60" i="4"/>
  <c r="V56" i="4"/>
  <c r="V52" i="4"/>
  <c r="V48" i="4"/>
  <c r="V44" i="4"/>
  <c r="V40" i="4"/>
  <c r="V36" i="4"/>
  <c r="V32" i="4"/>
  <c r="V28" i="4"/>
  <c r="V24" i="4"/>
  <c r="V20" i="4"/>
  <c r="V16" i="4"/>
  <c r="V12" i="4"/>
  <c r="V8" i="4"/>
  <c r="V4" i="4"/>
  <c r="V363" i="4"/>
  <c r="V347" i="4"/>
  <c r="V331" i="4"/>
  <c r="V315" i="4"/>
  <c r="V299" i="4"/>
  <c r="V283" i="4"/>
  <c r="V267" i="4"/>
  <c r="V251" i="4"/>
  <c r="V235" i="4"/>
  <c r="V219" i="4"/>
  <c r="V203" i="4"/>
  <c r="V187" i="4"/>
  <c r="V171" i="4"/>
  <c r="V155" i="4"/>
  <c r="V139" i="4"/>
  <c r="V123" i="4"/>
  <c r="V107" i="4"/>
  <c r="V91" i="4"/>
  <c r="V75" i="4"/>
  <c r="V59" i="4"/>
  <c r="V43" i="4"/>
  <c r="V27" i="4"/>
  <c r="V11" i="4"/>
  <c r="V359" i="4"/>
  <c r="V343" i="4"/>
  <c r="V327" i="4"/>
  <c r="V311" i="4"/>
  <c r="V295" i="4"/>
  <c r="V279" i="4"/>
  <c r="V263" i="4"/>
  <c r="V247" i="4"/>
  <c r="V231" i="4"/>
  <c r="V215" i="4"/>
  <c r="V199" i="4"/>
  <c r="V183" i="4"/>
  <c r="V167" i="4"/>
  <c r="V151" i="4"/>
  <c r="V135" i="4"/>
  <c r="V119" i="4"/>
  <c r="V103" i="4"/>
  <c r="V87" i="4"/>
  <c r="V71" i="4"/>
  <c r="V55" i="4"/>
  <c r="V39" i="4"/>
  <c r="V23" i="4"/>
  <c r="V7" i="4"/>
  <c r="V355" i="4"/>
  <c r="V339" i="4"/>
  <c r="V323" i="4"/>
  <c r="V307" i="4"/>
  <c r="V291" i="4"/>
  <c r="V275" i="4"/>
  <c r="V259" i="4"/>
  <c r="V243" i="4"/>
  <c r="V227" i="4"/>
  <c r="V211" i="4"/>
  <c r="V195" i="4"/>
  <c r="V179" i="4"/>
  <c r="V163" i="4"/>
  <c r="V147" i="4"/>
  <c r="V131" i="4"/>
  <c r="V115" i="4"/>
  <c r="V99" i="4"/>
  <c r="V83" i="4"/>
  <c r="V67" i="4"/>
  <c r="V51" i="4"/>
  <c r="V35" i="4"/>
  <c r="V19" i="4"/>
  <c r="V3" i="4"/>
  <c r="V319" i="4"/>
  <c r="V255" i="4"/>
  <c r="V191" i="4"/>
  <c r="V127" i="4"/>
  <c r="V63" i="4"/>
  <c r="V303" i="4"/>
  <c r="V239" i="4"/>
  <c r="V175" i="4"/>
  <c r="V111" i="4"/>
  <c r="V47" i="4"/>
  <c r="V351" i="4"/>
  <c r="V287" i="4"/>
  <c r="V223" i="4"/>
  <c r="V159" i="4"/>
  <c r="V95" i="4"/>
  <c r="V31" i="4"/>
  <c r="N49" i="29"/>
  <c r="I49" i="29"/>
  <c r="D49" i="29"/>
  <c r="Q48" i="29"/>
  <c r="M48" i="29"/>
  <c r="H48" i="29"/>
  <c r="C48" i="29"/>
  <c r="P47" i="29"/>
  <c r="K47" i="29"/>
  <c r="G47" i="29"/>
  <c r="B47" i="29"/>
  <c r="O46" i="29"/>
  <c r="J46" i="29"/>
  <c r="E46" i="29"/>
  <c r="A46" i="29"/>
  <c r="N45" i="29"/>
  <c r="I45" i="29"/>
  <c r="D45" i="29"/>
  <c r="Q37" i="29"/>
  <c r="M37" i="29"/>
  <c r="H37" i="29"/>
  <c r="C37" i="29"/>
  <c r="P36" i="29"/>
  <c r="K36" i="29"/>
  <c r="G36" i="29"/>
  <c r="B36" i="29"/>
  <c r="O35" i="29"/>
  <c r="J35" i="29"/>
  <c r="E35" i="29"/>
  <c r="A35" i="29"/>
  <c r="N34" i="29"/>
  <c r="I34" i="29"/>
  <c r="D34" i="29"/>
  <c r="Q33" i="29"/>
  <c r="M33" i="29"/>
  <c r="H33" i="29"/>
  <c r="C33" i="29"/>
  <c r="K25" i="29"/>
  <c r="G25" i="29"/>
  <c r="B25" i="29"/>
  <c r="O24" i="29"/>
  <c r="J24" i="29"/>
  <c r="E24" i="29"/>
  <c r="A24" i="29"/>
  <c r="N23" i="29"/>
  <c r="I23" i="29"/>
  <c r="D23" i="29"/>
  <c r="Q22" i="29"/>
  <c r="M22" i="29"/>
  <c r="H22" i="29"/>
  <c r="C22" i="29"/>
  <c r="P21" i="29"/>
  <c r="K21" i="29"/>
  <c r="G21" i="29"/>
  <c r="B21" i="29"/>
  <c r="O13" i="29"/>
  <c r="J13" i="29"/>
  <c r="E13" i="29"/>
  <c r="Q12" i="29"/>
  <c r="Q49" i="29"/>
  <c r="M49" i="29"/>
  <c r="H49" i="29"/>
  <c r="C49" i="29"/>
  <c r="P48" i="29"/>
  <c r="K48" i="29"/>
  <c r="G48" i="29"/>
  <c r="B48" i="29"/>
  <c r="O47" i="29"/>
  <c r="J47" i="29"/>
  <c r="E47" i="29"/>
  <c r="A47" i="29"/>
  <c r="N46" i="29"/>
  <c r="I46" i="29"/>
  <c r="D46" i="29"/>
  <c r="Q45" i="29"/>
  <c r="M45" i="29"/>
  <c r="H45" i="29"/>
  <c r="C45" i="29"/>
  <c r="P37" i="29"/>
  <c r="K37" i="29"/>
  <c r="G37" i="29"/>
  <c r="B37" i="29"/>
  <c r="O36" i="29"/>
  <c r="J36" i="29"/>
  <c r="E36" i="29"/>
  <c r="A36" i="29"/>
  <c r="N35" i="29"/>
  <c r="I35" i="29"/>
  <c r="D35" i="29"/>
  <c r="Q34" i="29"/>
  <c r="M34" i="29"/>
  <c r="H34" i="29"/>
  <c r="C34" i="29"/>
  <c r="P33" i="29"/>
  <c r="K33" i="29"/>
  <c r="G33" i="29"/>
  <c r="B33" i="29"/>
  <c r="J25" i="29"/>
  <c r="E25" i="29"/>
  <c r="A25" i="29"/>
  <c r="N24" i="29"/>
  <c r="I24" i="29"/>
  <c r="D24" i="29"/>
  <c r="Q23" i="29"/>
  <c r="M23" i="29"/>
  <c r="H23" i="29"/>
  <c r="C23" i="29"/>
  <c r="P22" i="29"/>
  <c r="K22" i="29"/>
  <c r="G22" i="29"/>
  <c r="B22" i="29"/>
  <c r="O21" i="29"/>
  <c r="J21" i="29"/>
  <c r="E21" i="29"/>
  <c r="A21" i="29"/>
  <c r="N13" i="29"/>
  <c r="I13" i="29"/>
  <c r="C13" i="29"/>
  <c r="P12" i="29"/>
  <c r="K12" i="29"/>
  <c r="G12" i="29"/>
  <c r="B12" i="29"/>
  <c r="O11" i="29"/>
  <c r="J11" i="29"/>
  <c r="E11" i="29"/>
  <c r="A11" i="29"/>
  <c r="N10" i="29"/>
  <c r="I10" i="29"/>
  <c r="D10" i="29"/>
  <c r="Q9" i="29"/>
  <c r="M9" i="29"/>
  <c r="H9" i="29"/>
  <c r="C9" i="29"/>
  <c r="P49" i="29"/>
  <c r="K49" i="29"/>
  <c r="G49" i="29"/>
  <c r="B49" i="29"/>
  <c r="O48" i="29"/>
  <c r="J48" i="29"/>
  <c r="E48" i="29"/>
  <c r="A48" i="29"/>
  <c r="N47" i="29"/>
  <c r="I47" i="29"/>
  <c r="D47" i="29"/>
  <c r="Q46" i="29"/>
  <c r="M46" i="29"/>
  <c r="H46" i="29"/>
  <c r="C46" i="29"/>
  <c r="P45" i="29"/>
  <c r="A49" i="29"/>
  <c r="Q47" i="29"/>
  <c r="P46" i="29"/>
  <c r="O45" i="29"/>
  <c r="E45" i="29"/>
  <c r="N37" i="29"/>
  <c r="D37" i="29"/>
  <c r="M36" i="29"/>
  <c r="C36" i="29"/>
  <c r="K35" i="29"/>
  <c r="B35" i="29"/>
  <c r="J34" i="29"/>
  <c r="A34" i="29"/>
  <c r="I33" i="29"/>
  <c r="M25" i="29"/>
  <c r="C25" i="29"/>
  <c r="K24" i="29"/>
  <c r="B24" i="29"/>
  <c r="J23" i="29"/>
  <c r="A23" i="29"/>
  <c r="I22" i="29"/>
  <c r="Q21" i="29"/>
  <c r="H21" i="29"/>
  <c r="P13" i="29"/>
  <c r="G13" i="29"/>
  <c r="N12" i="29"/>
  <c r="H12" i="29"/>
  <c r="A12" i="29"/>
  <c r="M11" i="29"/>
  <c r="G11" i="29"/>
  <c r="Q10" i="29"/>
  <c r="K10" i="29"/>
  <c r="E10" i="29"/>
  <c r="P9" i="29"/>
  <c r="J9" i="29"/>
  <c r="D9" i="29"/>
  <c r="O49" i="29"/>
  <c r="N48" i="29"/>
  <c r="M47" i="29"/>
  <c r="K46" i="29"/>
  <c r="K45" i="29"/>
  <c r="B45" i="29"/>
  <c r="J37" i="29"/>
  <c r="A37" i="29"/>
  <c r="I36" i="29"/>
  <c r="Q35" i="29"/>
  <c r="H35" i="29"/>
  <c r="P34" i="29"/>
  <c r="G34" i="29"/>
  <c r="O33" i="29"/>
  <c r="E33" i="29"/>
  <c r="I25" i="29"/>
  <c r="Q24" i="29"/>
  <c r="H24" i="29"/>
  <c r="P23" i="29"/>
  <c r="G23" i="29"/>
  <c r="O22" i="29"/>
  <c r="E22" i="29"/>
  <c r="N21" i="29"/>
  <c r="D21" i="29"/>
  <c r="M13" i="29"/>
  <c r="B13" i="29"/>
  <c r="M12" i="29"/>
  <c r="E12" i="29"/>
  <c r="Q11" i="29"/>
  <c r="K11" i="29"/>
  <c r="D11" i="29"/>
  <c r="P10" i="29"/>
  <c r="J10" i="29"/>
  <c r="C10" i="29"/>
  <c r="O9" i="29"/>
  <c r="I9" i="29"/>
  <c r="B9" i="29"/>
  <c r="J49" i="29"/>
  <c r="I48" i="29"/>
  <c r="H47" i="29"/>
  <c r="G46" i="29"/>
  <c r="J45" i="29"/>
  <c r="A45" i="29"/>
  <c r="I37" i="29"/>
  <c r="Q36" i="29"/>
  <c r="H36" i="29"/>
  <c r="P35" i="29"/>
  <c r="G35" i="29"/>
  <c r="O34" i="29"/>
  <c r="E34" i="29"/>
  <c r="N33" i="29"/>
  <c r="D33" i="29"/>
  <c r="H25" i="29"/>
  <c r="P24" i="29"/>
  <c r="G24" i="29"/>
  <c r="O23" i="29"/>
  <c r="E23" i="29"/>
  <c r="N22" i="29"/>
  <c r="D22" i="29"/>
  <c r="M21" i="29"/>
  <c r="C21" i="29"/>
  <c r="K13" i="29"/>
  <c r="A13" i="29"/>
  <c r="J12" i="29"/>
  <c r="D12" i="29"/>
  <c r="P11" i="29"/>
  <c r="I11" i="29"/>
  <c r="C11" i="29"/>
  <c r="O10" i="29"/>
  <c r="H10" i="29"/>
  <c r="B10" i="29"/>
  <c r="N9" i="29"/>
  <c r="G9" i="29"/>
  <c r="A9" i="29"/>
  <c r="Q5" i="29"/>
  <c r="B46" i="29"/>
  <c r="N36" i="29"/>
  <c r="K34" i="29"/>
  <c r="D25" i="29"/>
  <c r="B23" i="29"/>
  <c r="Q13" i="29"/>
  <c r="C12" i="29"/>
  <c r="M10" i="29"/>
  <c r="E9" i="29"/>
  <c r="E49" i="29"/>
  <c r="G45" i="29"/>
  <c r="D36" i="29"/>
  <c r="B34" i="29"/>
  <c r="M24" i="29"/>
  <c r="J22" i="29"/>
  <c r="H13" i="29"/>
  <c r="N11" i="29"/>
  <c r="G10" i="29"/>
  <c r="D48" i="29"/>
  <c r="O37" i="29"/>
  <c r="M35" i="29"/>
  <c r="J33" i="29"/>
  <c r="C24" i="29"/>
  <c r="A22" i="29"/>
  <c r="O12" i="29"/>
  <c r="H11" i="29"/>
  <c r="A10" i="29"/>
  <c r="B11" i="29"/>
  <c r="C47" i="29"/>
  <c r="K23" i="29"/>
  <c r="K9" i="29"/>
  <c r="E37" i="29"/>
  <c r="I21" i="29"/>
  <c r="C35" i="29"/>
  <c r="I12" i="29"/>
  <c r="G5" i="4"/>
  <c r="G9" i="4"/>
  <c r="G13" i="4"/>
  <c r="G17" i="4"/>
  <c r="G21" i="4"/>
  <c r="G25" i="4"/>
  <c r="G29" i="4"/>
  <c r="G33" i="4"/>
  <c r="G37" i="4"/>
  <c r="G41" i="4"/>
  <c r="G45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149" i="4"/>
  <c r="G153" i="4"/>
  <c r="G157" i="4"/>
  <c r="G161" i="4"/>
  <c r="G165" i="4"/>
  <c r="G169" i="4"/>
  <c r="G173" i="4"/>
  <c r="G177" i="4"/>
  <c r="G181" i="4"/>
  <c r="G185" i="4"/>
  <c r="G189" i="4"/>
  <c r="G193" i="4"/>
  <c r="G197" i="4"/>
  <c r="G201" i="4"/>
  <c r="G205" i="4"/>
  <c r="G209" i="4"/>
  <c r="G213" i="4"/>
  <c r="G217" i="4"/>
  <c r="G221" i="4"/>
  <c r="G225" i="4"/>
  <c r="G229" i="4"/>
  <c r="G233" i="4"/>
  <c r="G237" i="4"/>
  <c r="G241" i="4"/>
  <c r="G245" i="4"/>
  <c r="G252" i="4"/>
  <c r="G260" i="4"/>
  <c r="G268" i="4"/>
  <c r="G276" i="4"/>
  <c r="G284" i="4"/>
  <c r="G292" i="4"/>
  <c r="G300" i="4"/>
  <c r="G308" i="4"/>
  <c r="G316" i="4"/>
  <c r="G324" i="4"/>
  <c r="G332" i="4"/>
  <c r="G340" i="4"/>
  <c r="G348" i="4"/>
  <c r="G356" i="4"/>
  <c r="H7" i="4"/>
  <c r="H15" i="4"/>
  <c r="H23" i="4"/>
  <c r="H31" i="4"/>
  <c r="H39" i="4"/>
  <c r="H47" i="4"/>
  <c r="H55" i="4"/>
  <c r="H63" i="4"/>
  <c r="H71" i="4"/>
  <c r="H79" i="4"/>
  <c r="H87" i="4"/>
  <c r="H95" i="4"/>
  <c r="H103" i="4"/>
  <c r="H111" i="4"/>
  <c r="H119" i="4"/>
  <c r="H127" i="4"/>
  <c r="H135" i="4"/>
  <c r="H143" i="4"/>
  <c r="H151" i="4"/>
  <c r="H159" i="4"/>
  <c r="H167" i="4"/>
  <c r="H175" i="4"/>
  <c r="H183" i="4"/>
  <c r="H191" i="4"/>
  <c r="H199" i="4"/>
  <c r="H207" i="4"/>
  <c r="H215" i="4"/>
  <c r="H223" i="4"/>
  <c r="H231" i="4"/>
  <c r="H239" i="4"/>
  <c r="H247" i="4"/>
  <c r="H255" i="4"/>
  <c r="H263" i="4"/>
  <c r="H271" i="4"/>
  <c r="H279" i="4"/>
  <c r="H287" i="4"/>
  <c r="H295" i="4"/>
  <c r="H303" i="4"/>
  <c r="H311" i="4"/>
  <c r="H319" i="4"/>
  <c r="H327" i="4"/>
  <c r="H335" i="4"/>
  <c r="H343" i="4"/>
  <c r="H351" i="4"/>
  <c r="H359" i="4"/>
  <c r="I2" i="4"/>
  <c r="I10" i="4"/>
  <c r="I18" i="4"/>
  <c r="I26" i="4"/>
  <c r="I34" i="4"/>
  <c r="I42" i="4"/>
  <c r="I50" i="4"/>
  <c r="I58" i="4"/>
  <c r="I66" i="4"/>
  <c r="I74" i="4"/>
  <c r="I82" i="4"/>
  <c r="I90" i="4"/>
  <c r="I98" i="4"/>
  <c r="I106" i="4"/>
  <c r="I114" i="4"/>
  <c r="I122" i="4"/>
  <c r="I130" i="4"/>
  <c r="I138" i="4"/>
  <c r="I146" i="4"/>
  <c r="I154" i="4"/>
  <c r="I162" i="4"/>
  <c r="I170" i="4"/>
  <c r="I178" i="4"/>
  <c r="I186" i="4"/>
  <c r="I194" i="4"/>
  <c r="I202" i="4"/>
  <c r="I210" i="4"/>
  <c r="I218" i="4"/>
  <c r="I226" i="4"/>
  <c r="I234" i="4"/>
  <c r="I242" i="4"/>
  <c r="I250" i="4"/>
  <c r="I258" i="4"/>
  <c r="I266" i="4"/>
  <c r="I274" i="4"/>
  <c r="I282" i="4"/>
  <c r="I290" i="4"/>
  <c r="I298" i="4"/>
  <c r="I306" i="4"/>
  <c r="I314" i="4"/>
  <c r="I322" i="4"/>
  <c r="I330" i="4"/>
  <c r="I338" i="4"/>
  <c r="I346" i="4"/>
  <c r="I354" i="4"/>
  <c r="I362" i="4"/>
  <c r="J5" i="4"/>
  <c r="J13" i="4"/>
  <c r="J21" i="4"/>
  <c r="J29" i="4"/>
  <c r="J37" i="4"/>
  <c r="J45" i="4"/>
  <c r="J53" i="4"/>
  <c r="J61" i="4"/>
  <c r="J69" i="4"/>
  <c r="J77" i="4"/>
  <c r="J85" i="4"/>
  <c r="J93" i="4"/>
  <c r="J101" i="4"/>
  <c r="J109" i="4"/>
  <c r="J117" i="4"/>
  <c r="J125" i="4"/>
  <c r="J133" i="4"/>
  <c r="J141" i="4"/>
  <c r="J149" i="4"/>
  <c r="J157" i="4"/>
  <c r="J165" i="4"/>
  <c r="J173" i="4"/>
  <c r="J181" i="4"/>
  <c r="J189" i="4"/>
  <c r="J197" i="4"/>
  <c r="J205" i="4"/>
  <c r="J213" i="4"/>
  <c r="J221" i="4"/>
  <c r="J229" i="4"/>
  <c r="J237" i="4"/>
  <c r="J245" i="4"/>
  <c r="J253" i="4"/>
  <c r="J261" i="4"/>
  <c r="J269" i="4"/>
  <c r="J285" i="4"/>
  <c r="J301" i="4"/>
  <c r="J317" i="4"/>
  <c r="J333" i="4"/>
  <c r="J349" i="4"/>
  <c r="J365" i="4"/>
  <c r="K16" i="4"/>
  <c r="K32" i="4"/>
  <c r="K48" i="4"/>
  <c r="K64" i="4"/>
  <c r="K80" i="4"/>
  <c r="K96" i="4"/>
  <c r="K112" i="4"/>
  <c r="K128" i="4"/>
  <c r="K144" i="4"/>
  <c r="K160" i="4"/>
  <c r="K176" i="4"/>
  <c r="K192" i="4"/>
  <c r="K208" i="4"/>
  <c r="K224" i="4"/>
  <c r="K240" i="4"/>
  <c r="K256" i="4"/>
  <c r="K272" i="4"/>
  <c r="K288" i="4"/>
  <c r="K304" i="4"/>
  <c r="K320" i="4"/>
  <c r="K336" i="4"/>
  <c r="L3" i="4"/>
  <c r="L19" i="4"/>
  <c r="L35" i="4"/>
  <c r="L51" i="4"/>
  <c r="L67" i="4"/>
  <c r="L83" i="4"/>
  <c r="L99" i="4"/>
  <c r="L115" i="4"/>
  <c r="L131" i="4"/>
  <c r="L147" i="4"/>
  <c r="L163" i="4"/>
  <c r="L179" i="4"/>
  <c r="L195" i="4"/>
  <c r="L211" i="4"/>
  <c r="L227" i="4"/>
  <c r="L243" i="4"/>
  <c r="L259" i="4"/>
  <c r="L278" i="4"/>
  <c r="L310" i="4"/>
  <c r="L342" i="4"/>
  <c r="M9" i="4"/>
  <c r="M41" i="4"/>
  <c r="M73" i="4"/>
  <c r="M105" i="4"/>
  <c r="M137" i="4"/>
  <c r="M169" i="4"/>
  <c r="M201" i="4"/>
  <c r="M233" i="4"/>
  <c r="M265" i="4"/>
  <c r="M297" i="4"/>
  <c r="M329" i="4"/>
  <c r="M361" i="4"/>
  <c r="N28" i="4"/>
  <c r="N60" i="4"/>
  <c r="N92" i="4"/>
  <c r="N124" i="4"/>
  <c r="N156" i="4"/>
  <c r="N188" i="4"/>
  <c r="N220" i="4"/>
  <c r="N252" i="4"/>
  <c r="N284" i="4"/>
  <c r="N336" i="4"/>
  <c r="O35" i="4"/>
  <c r="O99" i="4"/>
  <c r="O163" i="4"/>
  <c r="O227" i="4"/>
  <c r="O291" i="4"/>
  <c r="P54" i="4"/>
  <c r="P118" i="4"/>
  <c r="P182" i="4"/>
  <c r="P246" i="4"/>
  <c r="P310" i="4"/>
  <c r="Q9" i="4"/>
  <c r="Q73" i="4"/>
  <c r="Q137" i="4"/>
  <c r="Q201" i="4"/>
  <c r="Q265" i="4"/>
  <c r="Q329" i="4"/>
  <c r="S43" i="4"/>
  <c r="S171" i="4"/>
  <c r="T62" i="4"/>
  <c r="T233" i="4"/>
  <c r="U124" i="4"/>
  <c r="V15" i="4"/>
  <c r="V271" i="4"/>
  <c r="D162" i="4"/>
  <c r="M24" i="1"/>
  <c r="A10" i="8"/>
  <c r="G48" i="8"/>
  <c r="E25" i="12"/>
  <c r="N49" i="10"/>
  <c r="I49" i="10"/>
  <c r="D49" i="10"/>
  <c r="Q48" i="10"/>
  <c r="M48" i="10"/>
  <c r="H48" i="10"/>
  <c r="C48" i="10"/>
  <c r="P47" i="10"/>
  <c r="K47" i="10"/>
  <c r="G47" i="10"/>
  <c r="B47" i="10"/>
  <c r="O46" i="10"/>
  <c r="J46" i="10"/>
  <c r="E46" i="10"/>
  <c r="A46" i="10"/>
  <c r="N45" i="10"/>
  <c r="I45" i="10"/>
  <c r="D45" i="10"/>
  <c r="Q37" i="10"/>
  <c r="M37" i="10"/>
  <c r="H37" i="10"/>
  <c r="C37" i="10"/>
  <c r="P36" i="10"/>
  <c r="K36" i="10"/>
  <c r="G36" i="10"/>
  <c r="B36" i="10"/>
  <c r="O35" i="10"/>
  <c r="J35" i="10"/>
  <c r="E35" i="10"/>
  <c r="A35" i="10"/>
  <c r="N34" i="10"/>
  <c r="I34" i="10"/>
  <c r="D34" i="10"/>
  <c r="Q33" i="10"/>
  <c r="M33" i="10"/>
  <c r="H33" i="10"/>
  <c r="C33" i="10"/>
  <c r="K25" i="10"/>
  <c r="G25" i="10"/>
  <c r="B25" i="10"/>
  <c r="O24" i="10"/>
  <c r="J24" i="10"/>
  <c r="E24" i="10"/>
  <c r="A24" i="10"/>
  <c r="N23" i="10"/>
  <c r="I23" i="10"/>
  <c r="D23" i="10"/>
  <c r="Q22" i="10"/>
  <c r="M22" i="10"/>
  <c r="H22" i="10"/>
  <c r="C22" i="10"/>
  <c r="P21" i="10"/>
  <c r="K21" i="10"/>
  <c r="G21" i="10"/>
  <c r="B21" i="10"/>
  <c r="O13" i="10"/>
  <c r="J13" i="10"/>
  <c r="E13" i="10"/>
  <c r="A13" i="10"/>
  <c r="N12" i="10"/>
  <c r="I12" i="10"/>
  <c r="D12" i="10"/>
  <c r="Q11" i="10"/>
  <c r="M11" i="10"/>
  <c r="H11" i="10"/>
  <c r="C11" i="10"/>
  <c r="P10" i="10"/>
  <c r="Q49" i="10"/>
  <c r="M49" i="10"/>
  <c r="H49" i="10"/>
  <c r="C49" i="10"/>
  <c r="P48" i="10"/>
  <c r="K48" i="10"/>
  <c r="G48" i="10"/>
  <c r="B48" i="10"/>
  <c r="O47" i="10"/>
  <c r="J47" i="10"/>
  <c r="E47" i="10"/>
  <c r="A47" i="10"/>
  <c r="N46" i="10"/>
  <c r="I46" i="10"/>
  <c r="D46" i="10"/>
  <c r="Q45" i="10"/>
  <c r="M45" i="10"/>
  <c r="H45" i="10"/>
  <c r="C45" i="10"/>
  <c r="P37" i="10"/>
  <c r="K37" i="10"/>
  <c r="G37" i="10"/>
  <c r="B37" i="10"/>
  <c r="O36" i="10"/>
  <c r="J36" i="10"/>
  <c r="E36" i="10"/>
  <c r="A36" i="10"/>
  <c r="N35" i="10"/>
  <c r="I35" i="10"/>
  <c r="D35" i="10"/>
  <c r="Q34" i="10"/>
  <c r="M34" i="10"/>
  <c r="H34" i="10"/>
  <c r="C34" i="10"/>
  <c r="P33" i="10"/>
  <c r="K33" i="10"/>
  <c r="G33" i="10"/>
  <c r="B33" i="10"/>
  <c r="J25" i="10"/>
  <c r="E25" i="10"/>
  <c r="A25" i="10"/>
  <c r="N24" i="10"/>
  <c r="P49" i="10"/>
  <c r="K49" i="10"/>
  <c r="G49" i="10"/>
  <c r="B49" i="10"/>
  <c r="O48" i="10"/>
  <c r="J48" i="10"/>
  <c r="E48" i="10"/>
  <c r="A48" i="10"/>
  <c r="N47" i="10"/>
  <c r="I47" i="10"/>
  <c r="D47" i="10"/>
  <c r="Q46" i="10"/>
  <c r="M46" i="10"/>
  <c r="H46" i="10"/>
  <c r="C46" i="10"/>
  <c r="P45" i="10"/>
  <c r="K45" i="10"/>
  <c r="G45" i="10"/>
  <c r="B45" i="10"/>
  <c r="O37" i="10"/>
  <c r="J37" i="10"/>
  <c r="E37" i="10"/>
  <c r="A37" i="10"/>
  <c r="N36" i="10"/>
  <c r="I36" i="10"/>
  <c r="D36" i="10"/>
  <c r="M35" i="10"/>
  <c r="H35" i="10"/>
  <c r="C35" i="10"/>
  <c r="P34" i="10"/>
  <c r="K34" i="10"/>
  <c r="G34" i="10"/>
  <c r="B34" i="10"/>
  <c r="O33" i="10"/>
  <c r="J33" i="10"/>
  <c r="E33" i="10"/>
  <c r="I25" i="10"/>
  <c r="D25" i="10"/>
  <c r="Q24" i="10"/>
  <c r="M24" i="10"/>
  <c r="H24" i="10"/>
  <c r="C24" i="10"/>
  <c r="P23" i="10"/>
  <c r="K23" i="10"/>
  <c r="G23" i="10"/>
  <c r="B23" i="10"/>
  <c r="O22" i="10"/>
  <c r="J22" i="10"/>
  <c r="E22" i="10"/>
  <c r="A22" i="10"/>
  <c r="N21" i="10"/>
  <c r="I21" i="10"/>
  <c r="D21" i="10"/>
  <c r="Q13" i="10"/>
  <c r="M13" i="10"/>
  <c r="H13" i="10"/>
  <c r="C13" i="10"/>
  <c r="P12" i="10"/>
  <c r="K12" i="10"/>
  <c r="G12" i="10"/>
  <c r="B12" i="10"/>
  <c r="O11" i="10"/>
  <c r="J11" i="10"/>
  <c r="E11" i="10"/>
  <c r="A49" i="10"/>
  <c r="Q47" i="10"/>
  <c r="P46" i="10"/>
  <c r="O45" i="10"/>
  <c r="N37" i="10"/>
  <c r="M36" i="10"/>
  <c r="K35" i="10"/>
  <c r="J34" i="10"/>
  <c r="I33" i="10"/>
  <c r="C25" i="10"/>
  <c r="G24" i="10"/>
  <c r="O23" i="10"/>
  <c r="E23" i="10"/>
  <c r="N22" i="10"/>
  <c r="D22" i="10"/>
  <c r="M21" i="10"/>
  <c r="C21" i="10"/>
  <c r="K13" i="10"/>
  <c r="B13" i="10"/>
  <c r="J12" i="10"/>
  <c r="A12" i="10"/>
  <c r="I11" i="10"/>
  <c r="A11" i="10"/>
  <c r="M10" i="10"/>
  <c r="H10" i="10"/>
  <c r="C10" i="10"/>
  <c r="P9" i="10"/>
  <c r="K9" i="10"/>
  <c r="G9" i="10"/>
  <c r="B9" i="10"/>
  <c r="O49" i="10"/>
  <c r="N48" i="10"/>
  <c r="M47" i="10"/>
  <c r="K46" i="10"/>
  <c r="J45" i="10"/>
  <c r="I37" i="10"/>
  <c r="H36" i="10"/>
  <c r="G35" i="10"/>
  <c r="E34" i="10"/>
  <c r="D33" i="10"/>
  <c r="P24" i="10"/>
  <c r="D24" i="10"/>
  <c r="M23" i="10"/>
  <c r="C23" i="10"/>
  <c r="K22" i="10"/>
  <c r="B22" i="10"/>
  <c r="J21" i="10"/>
  <c r="A21" i="10"/>
  <c r="I13" i="10"/>
  <c r="Q12" i="10"/>
  <c r="H12" i="10"/>
  <c r="P11" i="10"/>
  <c r="G11" i="10"/>
  <c r="Q10" i="10"/>
  <c r="K10" i="10"/>
  <c r="G10" i="10"/>
  <c r="B10" i="10"/>
  <c r="O9" i="10"/>
  <c r="J9" i="10"/>
  <c r="E9" i="10"/>
  <c r="A9" i="10"/>
  <c r="J49" i="10"/>
  <c r="I48" i="10"/>
  <c r="H47" i="10"/>
  <c r="G46" i="10"/>
  <c r="E45" i="10"/>
  <c r="D37" i="10"/>
  <c r="C36" i="10"/>
  <c r="B35" i="10"/>
  <c r="A34" i="10"/>
  <c r="M25" i="10"/>
  <c r="K24" i="10"/>
  <c r="B24" i="10"/>
  <c r="J23" i="10"/>
  <c r="A23" i="10"/>
  <c r="I22" i="10"/>
  <c r="Q21" i="10"/>
  <c r="H21" i="10"/>
  <c r="P13" i="10"/>
  <c r="G13" i="10"/>
  <c r="O12" i="10"/>
  <c r="E12" i="10"/>
  <c r="N11" i="10"/>
  <c r="D11" i="10"/>
  <c r="O10" i="10"/>
  <c r="J10" i="10"/>
  <c r="E10" i="10"/>
  <c r="A10" i="10"/>
  <c r="N9" i="10"/>
  <c r="I9" i="10"/>
  <c r="D9" i="10"/>
  <c r="Q5" i="10"/>
  <c r="C47" i="10"/>
  <c r="P35" i="10"/>
  <c r="I24" i="10"/>
  <c r="G22" i="10"/>
  <c r="D13" i="10"/>
  <c r="B11" i="10"/>
  <c r="Q9" i="10"/>
  <c r="B46" i="10"/>
  <c r="O34" i="10"/>
  <c r="Q23" i="10"/>
  <c r="O21" i="10"/>
  <c r="M12" i="10"/>
  <c r="N10" i="10"/>
  <c r="M9" i="10"/>
  <c r="E49" i="10"/>
  <c r="A45" i="10"/>
  <c r="N33" i="10"/>
  <c r="H23" i="10"/>
  <c r="E21" i="10"/>
  <c r="C12" i="10"/>
  <c r="I10" i="10"/>
  <c r="H9" i="10"/>
  <c r="P22" i="10"/>
  <c r="C9" i="10"/>
  <c r="G363" i="4"/>
  <c r="G359" i="4"/>
  <c r="G355" i="4"/>
  <c r="G351" i="4"/>
  <c r="G347" i="4"/>
  <c r="G343" i="4"/>
  <c r="G339" i="4"/>
  <c r="G335" i="4"/>
  <c r="G331" i="4"/>
  <c r="G327" i="4"/>
  <c r="G323" i="4"/>
  <c r="G319" i="4"/>
  <c r="G315" i="4"/>
  <c r="G311" i="4"/>
  <c r="G307" i="4"/>
  <c r="G303" i="4"/>
  <c r="G299" i="4"/>
  <c r="G295" i="4"/>
  <c r="G291" i="4"/>
  <c r="G287" i="4"/>
  <c r="G283" i="4"/>
  <c r="G279" i="4"/>
  <c r="G275" i="4"/>
  <c r="G271" i="4"/>
  <c r="G267" i="4"/>
  <c r="G263" i="4"/>
  <c r="G259" i="4"/>
  <c r="G255" i="4"/>
  <c r="G251" i="4"/>
  <c r="G247" i="4"/>
  <c r="D48" i="10"/>
  <c r="N13" i="10"/>
  <c r="Q36" i="10"/>
  <c r="K11" i="10"/>
  <c r="G365" i="4"/>
  <c r="G361" i="4"/>
  <c r="G357" i="4"/>
  <c r="G353" i="4"/>
  <c r="G349" i="4"/>
  <c r="G345" i="4"/>
  <c r="G341" i="4"/>
  <c r="G337" i="4"/>
  <c r="G333" i="4"/>
  <c r="G329" i="4"/>
  <c r="G325" i="4"/>
  <c r="G321" i="4"/>
  <c r="G317" i="4"/>
  <c r="G313" i="4"/>
  <c r="G309" i="4"/>
  <c r="G305" i="4"/>
  <c r="G301" i="4"/>
  <c r="G297" i="4"/>
  <c r="G293" i="4"/>
  <c r="G289" i="4"/>
  <c r="G285" i="4"/>
  <c r="G281" i="4"/>
  <c r="G277" i="4"/>
  <c r="G273" i="4"/>
  <c r="G269" i="4"/>
  <c r="G265" i="4"/>
  <c r="G261" i="4"/>
  <c r="G257" i="4"/>
  <c r="G253" i="4"/>
  <c r="G249" i="4"/>
  <c r="Q49" i="14"/>
  <c r="M49" i="14"/>
  <c r="H49" i="14"/>
  <c r="C49" i="14"/>
  <c r="P48" i="14"/>
  <c r="K48" i="14"/>
  <c r="G48" i="14"/>
  <c r="B48" i="14"/>
  <c r="O47" i="14"/>
  <c r="J47" i="14"/>
  <c r="E47" i="14"/>
  <c r="A47" i="14"/>
  <c r="N46" i="14"/>
  <c r="I46" i="14"/>
  <c r="D46" i="14"/>
  <c r="Q45" i="14"/>
  <c r="M45" i="14"/>
  <c r="H45" i="14"/>
  <c r="C45" i="14"/>
  <c r="P37" i="14"/>
  <c r="K37" i="14"/>
  <c r="G37" i="14"/>
  <c r="B37" i="14"/>
  <c r="O36" i="14"/>
  <c r="J36" i="14"/>
  <c r="E36" i="14"/>
  <c r="A36" i="14"/>
  <c r="N35" i="14"/>
  <c r="I35" i="14"/>
  <c r="D35" i="14"/>
  <c r="Q34" i="14"/>
  <c r="M34" i="14"/>
  <c r="H34" i="14"/>
  <c r="C34" i="14"/>
  <c r="P33" i="14"/>
  <c r="K33" i="14"/>
  <c r="G33" i="14"/>
  <c r="B33" i="14"/>
  <c r="J25" i="14"/>
  <c r="E25" i="14"/>
  <c r="A25" i="14"/>
  <c r="N24" i="14"/>
  <c r="I24" i="14"/>
  <c r="D24" i="14"/>
  <c r="Q23" i="14"/>
  <c r="M23" i="14"/>
  <c r="H23" i="14"/>
  <c r="C23" i="14"/>
  <c r="P22" i="14"/>
  <c r="K22" i="14"/>
  <c r="G22" i="14"/>
  <c r="B22" i="14"/>
  <c r="O21" i="14"/>
  <c r="J21" i="14"/>
  <c r="E21" i="14"/>
  <c r="A21" i="14"/>
  <c r="N13" i="14"/>
  <c r="I13" i="14"/>
  <c r="D13" i="14"/>
  <c r="Q12" i="14"/>
  <c r="M12" i="14"/>
  <c r="H12" i="14"/>
  <c r="C12" i="14"/>
  <c r="P11" i="14"/>
  <c r="K11" i="14"/>
  <c r="G11" i="14"/>
  <c r="B11" i="14"/>
  <c r="O10" i="14"/>
  <c r="J10" i="14"/>
  <c r="E10" i="14"/>
  <c r="A10" i="14"/>
  <c r="N9" i="14"/>
  <c r="I9" i="14"/>
  <c r="D9" i="14"/>
  <c r="P49" i="14"/>
  <c r="K49" i="14"/>
  <c r="G49" i="14"/>
  <c r="B49" i="14"/>
  <c r="O48" i="14"/>
  <c r="J48" i="14"/>
  <c r="E48" i="14"/>
  <c r="A48" i="14"/>
  <c r="N47" i="14"/>
  <c r="I47" i="14"/>
  <c r="D47" i="14"/>
  <c r="Q46" i="14"/>
  <c r="M46" i="14"/>
  <c r="H46" i="14"/>
  <c r="C46" i="14"/>
  <c r="P45" i="14"/>
  <c r="K45" i="14"/>
  <c r="G45" i="14"/>
  <c r="B45" i="14"/>
  <c r="O37" i="14"/>
  <c r="J37" i="14"/>
  <c r="E37" i="14"/>
  <c r="A37" i="14"/>
  <c r="N36" i="14"/>
  <c r="I36" i="14"/>
  <c r="D36" i="14"/>
  <c r="M35" i="14"/>
  <c r="H35" i="14"/>
  <c r="C35" i="14"/>
  <c r="P34" i="14"/>
  <c r="K34" i="14"/>
  <c r="G34" i="14"/>
  <c r="B34" i="14"/>
  <c r="O33" i="14"/>
  <c r="J33" i="14"/>
  <c r="E33" i="14"/>
  <c r="I25" i="14"/>
  <c r="D25" i="14"/>
  <c r="Q24" i="14"/>
  <c r="M24" i="14"/>
  <c r="H24" i="14"/>
  <c r="C24" i="14"/>
  <c r="P23" i="14"/>
  <c r="K23" i="14"/>
  <c r="G23" i="14"/>
  <c r="B23" i="14"/>
  <c r="O22" i="14"/>
  <c r="J22" i="14"/>
  <c r="E22" i="14"/>
  <c r="A22" i="14"/>
  <c r="N21" i="14"/>
  <c r="I21" i="14"/>
  <c r="D21" i="14"/>
  <c r="Q13" i="14"/>
  <c r="M13" i="14"/>
  <c r="H13" i="14"/>
  <c r="C13" i="14"/>
  <c r="P12" i="14"/>
  <c r="K12" i="14"/>
  <c r="G12" i="14"/>
  <c r="B12" i="14"/>
  <c r="O11" i="14"/>
  <c r="J11" i="14"/>
  <c r="E11" i="14"/>
  <c r="A11" i="14"/>
  <c r="N10" i="14"/>
  <c r="I10" i="14"/>
  <c r="D10" i="14"/>
  <c r="Q9" i="14"/>
  <c r="M9" i="14"/>
  <c r="H9" i="14"/>
  <c r="C9" i="14"/>
  <c r="I49" i="14"/>
  <c r="Q48" i="14"/>
  <c r="H48" i="14"/>
  <c r="P47" i="14"/>
  <c r="G47" i="14"/>
  <c r="O46" i="14"/>
  <c r="E46" i="14"/>
  <c r="N45" i="14"/>
  <c r="D45" i="14"/>
  <c r="M37" i="14"/>
  <c r="C37" i="14"/>
  <c r="K36" i="14"/>
  <c r="B36" i="14"/>
  <c r="J35" i="14"/>
  <c r="A35" i="14"/>
  <c r="I34" i="14"/>
  <c r="Q33" i="14"/>
  <c r="H33" i="14"/>
  <c r="K25" i="14"/>
  <c r="B25" i="14"/>
  <c r="J24" i="14"/>
  <c r="A24" i="14"/>
  <c r="I23" i="14"/>
  <c r="Q22" i="14"/>
  <c r="H22" i="14"/>
  <c r="P21" i="14"/>
  <c r="G21" i="14"/>
  <c r="O13" i="14"/>
  <c r="E13" i="14"/>
  <c r="N12" i="14"/>
  <c r="D12" i="14"/>
  <c r="M11" i="14"/>
  <c r="C11" i="14"/>
  <c r="K10" i="14"/>
  <c r="B10" i="14"/>
  <c r="J9" i="14"/>
  <c r="A9" i="14"/>
  <c r="O49" i="14"/>
  <c r="E49" i="14"/>
  <c r="N48" i="14"/>
  <c r="D48" i="14"/>
  <c r="M47" i="14"/>
  <c r="C47" i="14"/>
  <c r="K46" i="14"/>
  <c r="B46" i="14"/>
  <c r="J45" i="14"/>
  <c r="A45" i="14"/>
  <c r="I37" i="14"/>
  <c r="Q36" i="14"/>
  <c r="H36" i="14"/>
  <c r="P35" i="14"/>
  <c r="G35" i="14"/>
  <c r="O34" i="14"/>
  <c r="E34" i="14"/>
  <c r="N33" i="14"/>
  <c r="D33" i="14"/>
  <c r="H25" i="14"/>
  <c r="P24" i="14"/>
  <c r="G24" i="14"/>
  <c r="O23" i="14"/>
  <c r="E23" i="14"/>
  <c r="N22" i="14"/>
  <c r="D22" i="14"/>
  <c r="M21" i="14"/>
  <c r="C21" i="14"/>
  <c r="K13" i="14"/>
  <c r="B13" i="14"/>
  <c r="J12" i="14"/>
  <c r="A12" i="14"/>
  <c r="I11" i="14"/>
  <c r="Q10" i="14"/>
  <c r="H10" i="14"/>
  <c r="P9" i="14"/>
  <c r="G9" i="14"/>
  <c r="N49" i="14"/>
  <c r="D49" i="14"/>
  <c r="M48" i="14"/>
  <c r="C48" i="14"/>
  <c r="K47" i="14"/>
  <c r="B47" i="14"/>
  <c r="J46" i="14"/>
  <c r="A46" i="14"/>
  <c r="I45" i="14"/>
  <c r="Q37" i="14"/>
  <c r="H37" i="14"/>
  <c r="P36" i="14"/>
  <c r="G36" i="14"/>
  <c r="O35" i="14"/>
  <c r="E35" i="14"/>
  <c r="N34" i="14"/>
  <c r="D34" i="14"/>
  <c r="M33" i="14"/>
  <c r="C33" i="14"/>
  <c r="G25" i="14"/>
  <c r="O24" i="14"/>
  <c r="E24" i="14"/>
  <c r="N23" i="14"/>
  <c r="D23" i="14"/>
  <c r="M22" i="14"/>
  <c r="C22" i="14"/>
  <c r="K21" i="14"/>
  <c r="B21" i="14"/>
  <c r="J13" i="14"/>
  <c r="A13" i="14"/>
  <c r="I12" i="14"/>
  <c r="Q11" i="14"/>
  <c r="H11" i="14"/>
  <c r="P10" i="14"/>
  <c r="G10" i="14"/>
  <c r="O9" i="14"/>
  <c r="E9" i="14"/>
  <c r="Q5" i="14"/>
  <c r="I48" i="14"/>
  <c r="G46" i="14"/>
  <c r="D37" i="14"/>
  <c r="B35" i="14"/>
  <c r="M25" i="14"/>
  <c r="J23" i="14"/>
  <c r="H21" i="14"/>
  <c r="E12" i="14"/>
  <c r="C10" i="14"/>
  <c r="Q47" i="14"/>
  <c r="O45" i="14"/>
  <c r="M36" i="14"/>
  <c r="J34" i="14"/>
  <c r="C25" i="14"/>
  <c r="A23" i="14"/>
  <c r="P13" i="14"/>
  <c r="N11" i="14"/>
  <c r="K9" i="14"/>
  <c r="J49" i="14"/>
  <c r="H47" i="14"/>
  <c r="E45" i="14"/>
  <c r="C36" i="14"/>
  <c r="A34" i="14"/>
  <c r="K24" i="14"/>
  <c r="I22" i="14"/>
  <c r="G13" i="14"/>
  <c r="D11" i="14"/>
  <c r="B9" i="14"/>
  <c r="P46" i="14"/>
  <c r="B24" i="14"/>
  <c r="N37" i="14"/>
  <c r="Q21" i="14"/>
  <c r="K35" i="14"/>
  <c r="O12" i="14"/>
  <c r="I33" i="14"/>
  <c r="K363" i="4"/>
  <c r="K359" i="4"/>
  <c r="K355" i="4"/>
  <c r="K351" i="4"/>
  <c r="K347" i="4"/>
  <c r="K343" i="4"/>
  <c r="K339" i="4"/>
  <c r="K335" i="4"/>
  <c r="K331" i="4"/>
  <c r="K327" i="4"/>
  <c r="K323" i="4"/>
  <c r="K319" i="4"/>
  <c r="K315" i="4"/>
  <c r="K311" i="4"/>
  <c r="K307" i="4"/>
  <c r="K303" i="4"/>
  <c r="K299" i="4"/>
  <c r="K295" i="4"/>
  <c r="K291" i="4"/>
  <c r="K287" i="4"/>
  <c r="K283" i="4"/>
  <c r="K279" i="4"/>
  <c r="K275" i="4"/>
  <c r="K271" i="4"/>
  <c r="K267" i="4"/>
  <c r="K263" i="4"/>
  <c r="K259" i="4"/>
  <c r="K255" i="4"/>
  <c r="K251" i="4"/>
  <c r="K247" i="4"/>
  <c r="K243" i="4"/>
  <c r="K239" i="4"/>
  <c r="K235" i="4"/>
  <c r="K231" i="4"/>
  <c r="K227" i="4"/>
  <c r="K223" i="4"/>
  <c r="K219" i="4"/>
  <c r="K215" i="4"/>
  <c r="K211" i="4"/>
  <c r="K207" i="4"/>
  <c r="K203" i="4"/>
  <c r="K199" i="4"/>
  <c r="K195" i="4"/>
  <c r="K191" i="4"/>
  <c r="K187" i="4"/>
  <c r="K183" i="4"/>
  <c r="K179" i="4"/>
  <c r="K175" i="4"/>
  <c r="K171" i="4"/>
  <c r="K167" i="4"/>
  <c r="K163" i="4"/>
  <c r="K159" i="4"/>
  <c r="K155" i="4"/>
  <c r="K151" i="4"/>
  <c r="K147" i="4"/>
  <c r="K143" i="4"/>
  <c r="K139" i="4"/>
  <c r="K135" i="4"/>
  <c r="K131" i="4"/>
  <c r="K127" i="4"/>
  <c r="K123" i="4"/>
  <c r="K119" i="4"/>
  <c r="K115" i="4"/>
  <c r="K111" i="4"/>
  <c r="K107" i="4"/>
  <c r="K103" i="4"/>
  <c r="K99" i="4"/>
  <c r="K95" i="4"/>
  <c r="K91" i="4"/>
  <c r="K87" i="4"/>
  <c r="K83" i="4"/>
  <c r="K79" i="4"/>
  <c r="K75" i="4"/>
  <c r="K71" i="4"/>
  <c r="K67" i="4"/>
  <c r="K63" i="4"/>
  <c r="K59" i="4"/>
  <c r="K55" i="4"/>
  <c r="K51" i="4"/>
  <c r="K47" i="4"/>
  <c r="K43" i="4"/>
  <c r="K39" i="4"/>
  <c r="K35" i="4"/>
  <c r="K31" i="4"/>
  <c r="K27" i="4"/>
  <c r="K23" i="4"/>
  <c r="K19" i="4"/>
  <c r="K15" i="4"/>
  <c r="K11" i="4"/>
  <c r="K7" i="4"/>
  <c r="K3" i="4"/>
  <c r="M10" i="14"/>
  <c r="K366" i="4"/>
  <c r="K362" i="4"/>
  <c r="K358" i="4"/>
  <c r="K354" i="4"/>
  <c r="K350" i="4"/>
  <c r="K346" i="4"/>
  <c r="K342" i="4"/>
  <c r="K338" i="4"/>
  <c r="K334" i="4"/>
  <c r="K330" i="4"/>
  <c r="K326" i="4"/>
  <c r="K322" i="4"/>
  <c r="K318" i="4"/>
  <c r="K314" i="4"/>
  <c r="K310" i="4"/>
  <c r="K306" i="4"/>
  <c r="K302" i="4"/>
  <c r="K298" i="4"/>
  <c r="K294" i="4"/>
  <c r="K290" i="4"/>
  <c r="K286" i="4"/>
  <c r="K282" i="4"/>
  <c r="K278" i="4"/>
  <c r="K274" i="4"/>
  <c r="K270" i="4"/>
  <c r="K266" i="4"/>
  <c r="K262" i="4"/>
  <c r="K258" i="4"/>
  <c r="K254" i="4"/>
  <c r="K250" i="4"/>
  <c r="K246" i="4"/>
  <c r="K242" i="4"/>
  <c r="K238" i="4"/>
  <c r="K234" i="4"/>
  <c r="K230" i="4"/>
  <c r="K226" i="4"/>
  <c r="K222" i="4"/>
  <c r="K218" i="4"/>
  <c r="K214" i="4"/>
  <c r="K210" i="4"/>
  <c r="K206" i="4"/>
  <c r="K202" i="4"/>
  <c r="K198" i="4"/>
  <c r="K194" i="4"/>
  <c r="K190" i="4"/>
  <c r="K186" i="4"/>
  <c r="K182" i="4"/>
  <c r="K178" i="4"/>
  <c r="K174" i="4"/>
  <c r="K170" i="4"/>
  <c r="K166" i="4"/>
  <c r="K162" i="4"/>
  <c r="K158" i="4"/>
  <c r="K154" i="4"/>
  <c r="K150" i="4"/>
  <c r="K146" i="4"/>
  <c r="K142" i="4"/>
  <c r="K138" i="4"/>
  <c r="K134" i="4"/>
  <c r="K130" i="4"/>
  <c r="K126" i="4"/>
  <c r="K122" i="4"/>
  <c r="K118" i="4"/>
  <c r="K114" i="4"/>
  <c r="K110" i="4"/>
  <c r="K106" i="4"/>
  <c r="K102" i="4"/>
  <c r="K98" i="4"/>
  <c r="K94" i="4"/>
  <c r="K90" i="4"/>
  <c r="K86" i="4"/>
  <c r="K82" i="4"/>
  <c r="K78" i="4"/>
  <c r="K74" i="4"/>
  <c r="K70" i="4"/>
  <c r="K66" i="4"/>
  <c r="K62" i="4"/>
  <c r="K58" i="4"/>
  <c r="K54" i="4"/>
  <c r="K50" i="4"/>
  <c r="K46" i="4"/>
  <c r="K42" i="4"/>
  <c r="K38" i="4"/>
  <c r="K34" i="4"/>
  <c r="K30" i="4"/>
  <c r="K26" i="4"/>
  <c r="K22" i="4"/>
  <c r="K18" i="4"/>
  <c r="K14" i="4"/>
  <c r="K10" i="4"/>
  <c r="K6" i="4"/>
  <c r="K2" i="4"/>
  <c r="K365" i="4"/>
  <c r="K361" i="4"/>
  <c r="K357" i="4"/>
  <c r="K353" i="4"/>
  <c r="K349" i="4"/>
  <c r="K345" i="4"/>
  <c r="K341" i="4"/>
  <c r="K337" i="4"/>
  <c r="K333" i="4"/>
  <c r="K329" i="4"/>
  <c r="K325" i="4"/>
  <c r="K321" i="4"/>
  <c r="K317" i="4"/>
  <c r="K313" i="4"/>
  <c r="K309" i="4"/>
  <c r="K305" i="4"/>
  <c r="K301" i="4"/>
  <c r="K297" i="4"/>
  <c r="K293" i="4"/>
  <c r="K289" i="4"/>
  <c r="K285" i="4"/>
  <c r="K281" i="4"/>
  <c r="K277" i="4"/>
  <c r="K273" i="4"/>
  <c r="K269" i="4"/>
  <c r="K265" i="4"/>
  <c r="K261" i="4"/>
  <c r="K257" i="4"/>
  <c r="K253" i="4"/>
  <c r="K249" i="4"/>
  <c r="K245" i="4"/>
  <c r="K241" i="4"/>
  <c r="K237" i="4"/>
  <c r="K233" i="4"/>
  <c r="K229" i="4"/>
  <c r="K225" i="4"/>
  <c r="K221" i="4"/>
  <c r="K217" i="4"/>
  <c r="K213" i="4"/>
  <c r="K209" i="4"/>
  <c r="K205" i="4"/>
  <c r="K201" i="4"/>
  <c r="K197" i="4"/>
  <c r="K193" i="4"/>
  <c r="K189" i="4"/>
  <c r="K185" i="4"/>
  <c r="K181" i="4"/>
  <c r="K177" i="4"/>
  <c r="K173" i="4"/>
  <c r="K169" i="4"/>
  <c r="K165" i="4"/>
  <c r="K161" i="4"/>
  <c r="K157" i="4"/>
  <c r="K153" i="4"/>
  <c r="K149" i="4"/>
  <c r="K145" i="4"/>
  <c r="K141" i="4"/>
  <c r="K137" i="4"/>
  <c r="K133" i="4"/>
  <c r="K129" i="4"/>
  <c r="K125" i="4"/>
  <c r="K121" i="4"/>
  <c r="K117" i="4"/>
  <c r="K113" i="4"/>
  <c r="K109" i="4"/>
  <c r="K105" i="4"/>
  <c r="K101" i="4"/>
  <c r="K97" i="4"/>
  <c r="K93" i="4"/>
  <c r="K89" i="4"/>
  <c r="K85" i="4"/>
  <c r="K81" i="4"/>
  <c r="K77" i="4"/>
  <c r="K73" i="4"/>
  <c r="K69" i="4"/>
  <c r="K65" i="4"/>
  <c r="K61" i="4"/>
  <c r="K57" i="4"/>
  <c r="K53" i="4"/>
  <c r="K49" i="4"/>
  <c r="K45" i="4"/>
  <c r="K41" i="4"/>
  <c r="K37" i="4"/>
  <c r="K33" i="4"/>
  <c r="K29" i="4"/>
  <c r="K25" i="4"/>
  <c r="K21" i="4"/>
  <c r="K17" i="4"/>
  <c r="K13" i="4"/>
  <c r="K9" i="4"/>
  <c r="K5" i="4"/>
  <c r="P49" i="18"/>
  <c r="K49" i="18"/>
  <c r="G49" i="18"/>
  <c r="B49" i="18"/>
  <c r="O48" i="18"/>
  <c r="J48" i="18"/>
  <c r="E48" i="18"/>
  <c r="A48" i="18"/>
  <c r="N47" i="18"/>
  <c r="I47" i="18"/>
  <c r="D47" i="18"/>
  <c r="Q46" i="18"/>
  <c r="M46" i="18"/>
  <c r="H46" i="18"/>
  <c r="C46" i="18"/>
  <c r="P45" i="18"/>
  <c r="K45" i="18"/>
  <c r="G45" i="18"/>
  <c r="B45" i="18"/>
  <c r="O37" i="18"/>
  <c r="J37" i="18"/>
  <c r="E37" i="18"/>
  <c r="A37" i="18"/>
  <c r="N36" i="18"/>
  <c r="I36" i="18"/>
  <c r="D36" i="18"/>
  <c r="M35" i="18"/>
  <c r="H35" i="18"/>
  <c r="C35" i="18"/>
  <c r="P34" i="18"/>
  <c r="K34" i="18"/>
  <c r="G34" i="18"/>
  <c r="B34" i="18"/>
  <c r="O33" i="18"/>
  <c r="J33" i="18"/>
  <c r="E33" i="18"/>
  <c r="I25" i="18"/>
  <c r="D25" i="18"/>
  <c r="Q24" i="18"/>
  <c r="M24" i="18"/>
  <c r="H24" i="18"/>
  <c r="C24" i="18"/>
  <c r="P23" i="18"/>
  <c r="K23" i="18"/>
  <c r="G23" i="18"/>
  <c r="B23" i="18"/>
  <c r="O22" i="18"/>
  <c r="J22" i="18"/>
  <c r="E22" i="18"/>
  <c r="A22" i="18"/>
  <c r="N21" i="18"/>
  <c r="I21" i="18"/>
  <c r="D21" i="18"/>
  <c r="Q13" i="18"/>
  <c r="M13" i="18"/>
  <c r="H13" i="18"/>
  <c r="C13" i="18"/>
  <c r="P12" i="18"/>
  <c r="K12" i="18"/>
  <c r="G12" i="18"/>
  <c r="B12" i="18"/>
  <c r="O11" i="18"/>
  <c r="J11" i="18"/>
  <c r="E11" i="18"/>
  <c r="A11" i="18"/>
  <c r="N10" i="18"/>
  <c r="I10" i="18"/>
  <c r="D10" i="18"/>
  <c r="Q9" i="18"/>
  <c r="M9" i="18"/>
  <c r="H9" i="18"/>
  <c r="C9" i="18"/>
  <c r="O49" i="18"/>
  <c r="J49" i="18"/>
  <c r="E49" i="18"/>
  <c r="A49" i="18"/>
  <c r="N48" i="18"/>
  <c r="I48" i="18"/>
  <c r="D48" i="18"/>
  <c r="Q47" i="18"/>
  <c r="M47" i="18"/>
  <c r="H47" i="18"/>
  <c r="C47" i="18"/>
  <c r="P46" i="18"/>
  <c r="K46" i="18"/>
  <c r="G46" i="18"/>
  <c r="B46" i="18"/>
  <c r="O45" i="18"/>
  <c r="J45" i="18"/>
  <c r="E45" i="18"/>
  <c r="A45" i="18"/>
  <c r="N37" i="18"/>
  <c r="I37" i="18"/>
  <c r="D37" i="18"/>
  <c r="Q36" i="18"/>
  <c r="M36" i="18"/>
  <c r="H36" i="18"/>
  <c r="C36" i="18"/>
  <c r="P35" i="18"/>
  <c r="K35" i="18"/>
  <c r="G35" i="18"/>
  <c r="B35" i="18"/>
  <c r="O34" i="18"/>
  <c r="J34" i="18"/>
  <c r="E34" i="18"/>
  <c r="A34" i="18"/>
  <c r="N33" i="18"/>
  <c r="I33" i="18"/>
  <c r="D33" i="18"/>
  <c r="M25" i="18"/>
  <c r="H25" i="18"/>
  <c r="C25" i="18"/>
  <c r="P24" i="18"/>
  <c r="K24" i="18"/>
  <c r="G24" i="18"/>
  <c r="B24" i="18"/>
  <c r="O23" i="18"/>
  <c r="J23" i="18"/>
  <c r="E23" i="18"/>
  <c r="A23" i="18"/>
  <c r="N22" i="18"/>
  <c r="I22" i="18"/>
  <c r="D22" i="18"/>
  <c r="Q21" i="18"/>
  <c r="M21" i="18"/>
  <c r="H21" i="18"/>
  <c r="C21" i="18"/>
  <c r="P13" i="18"/>
  <c r="K13" i="18"/>
  <c r="G13" i="18"/>
  <c r="B13" i="18"/>
  <c r="O12" i="18"/>
  <c r="J12" i="18"/>
  <c r="E12" i="18"/>
  <c r="A12" i="18"/>
  <c r="N11" i="18"/>
  <c r="I11" i="18"/>
  <c r="D11" i="18"/>
  <c r="Q10" i="18"/>
  <c r="M10" i="18"/>
  <c r="H10" i="18"/>
  <c r="C10" i="18"/>
  <c r="P9" i="18"/>
  <c r="K9" i="18"/>
  <c r="G9" i="18"/>
  <c r="B9" i="18"/>
  <c r="Q5" i="18"/>
  <c r="N49" i="18"/>
  <c r="I49" i="18"/>
  <c r="D49" i="18"/>
  <c r="Q48" i="18"/>
  <c r="M48" i="18"/>
  <c r="H48" i="18"/>
  <c r="C48" i="18"/>
  <c r="P47" i="18"/>
  <c r="K47" i="18"/>
  <c r="G47" i="18"/>
  <c r="B47" i="18"/>
  <c r="O46" i="18"/>
  <c r="J46" i="18"/>
  <c r="E46" i="18"/>
  <c r="A46" i="18"/>
  <c r="N45" i="18"/>
  <c r="I45" i="18"/>
  <c r="D45" i="18"/>
  <c r="Q37" i="18"/>
  <c r="M37" i="18"/>
  <c r="H37" i="18"/>
  <c r="C37" i="18"/>
  <c r="P36" i="18"/>
  <c r="K36" i="18"/>
  <c r="G36" i="18"/>
  <c r="B36" i="18"/>
  <c r="O35" i="18"/>
  <c r="J35" i="18"/>
  <c r="E35" i="18"/>
  <c r="A35" i="18"/>
  <c r="N34" i="18"/>
  <c r="I34" i="18"/>
  <c r="D34" i="18"/>
  <c r="Q33" i="18"/>
  <c r="M33" i="18"/>
  <c r="H33" i="18"/>
  <c r="C33" i="18"/>
  <c r="K25" i="18"/>
  <c r="G25" i="18"/>
  <c r="B25" i="18"/>
  <c r="O24" i="18"/>
  <c r="J24" i="18"/>
  <c r="E24" i="18"/>
  <c r="A24" i="18"/>
  <c r="N23" i="18"/>
  <c r="I23" i="18"/>
  <c r="D23" i="18"/>
  <c r="Q22" i="18"/>
  <c r="M22" i="18"/>
  <c r="H22" i="18"/>
  <c r="C22" i="18"/>
  <c r="P21" i="18"/>
  <c r="K21" i="18"/>
  <c r="G21" i="18"/>
  <c r="B21" i="18"/>
  <c r="O13" i="18"/>
  <c r="J13" i="18"/>
  <c r="E13" i="18"/>
  <c r="A13" i="18"/>
  <c r="N12" i="18"/>
  <c r="I12" i="18"/>
  <c r="D12" i="18"/>
  <c r="Q11" i="18"/>
  <c r="M11" i="18"/>
  <c r="H11" i="18"/>
  <c r="C11" i="18"/>
  <c r="P10" i="18"/>
  <c r="K10" i="18"/>
  <c r="G10" i="18"/>
  <c r="B10" i="18"/>
  <c r="O9" i="18"/>
  <c r="J9" i="18"/>
  <c r="E9" i="18"/>
  <c r="A9" i="18"/>
  <c r="C49" i="18"/>
  <c r="B48" i="18"/>
  <c r="A47" i="18"/>
  <c r="Q45" i="18"/>
  <c r="P37" i="18"/>
  <c r="O36" i="18"/>
  <c r="N35" i="18"/>
  <c r="M34" i="18"/>
  <c r="K33" i="18"/>
  <c r="E25" i="18"/>
  <c r="D24" i="18"/>
  <c r="C23" i="18"/>
  <c r="B22" i="18"/>
  <c r="A21" i="18"/>
  <c r="Q12" i="18"/>
  <c r="P11" i="18"/>
  <c r="O10" i="18"/>
  <c r="N9" i="18"/>
  <c r="Q49" i="18"/>
  <c r="P48" i="18"/>
  <c r="O47" i="18"/>
  <c r="N46" i="18"/>
  <c r="M45" i="18"/>
  <c r="K37" i="18"/>
  <c r="J36" i="18"/>
  <c r="I35" i="18"/>
  <c r="H34" i="18"/>
  <c r="G33" i="18"/>
  <c r="A25" i="18"/>
  <c r="Q23" i="18"/>
  <c r="P22" i="18"/>
  <c r="O21" i="18"/>
  <c r="N13" i="18"/>
  <c r="M12" i="18"/>
  <c r="K11" i="18"/>
  <c r="J10" i="18"/>
  <c r="I9" i="18"/>
  <c r="M49" i="18"/>
  <c r="K48" i="18"/>
  <c r="J47" i="18"/>
  <c r="I46" i="18"/>
  <c r="H45" i="18"/>
  <c r="G37" i="18"/>
  <c r="E36" i="18"/>
  <c r="D35" i="18"/>
  <c r="C34" i="18"/>
  <c r="B33" i="18"/>
  <c r="N24" i="18"/>
  <c r="M23" i="18"/>
  <c r="K22" i="18"/>
  <c r="J21" i="18"/>
  <c r="I13" i="18"/>
  <c r="H12" i="18"/>
  <c r="G11" i="18"/>
  <c r="E10" i="18"/>
  <c r="D9" i="18"/>
  <c r="D46" i="18"/>
  <c r="Q34" i="18"/>
  <c r="H23" i="18"/>
  <c r="C12" i="18"/>
  <c r="H49" i="18"/>
  <c r="C45" i="18"/>
  <c r="P33" i="18"/>
  <c r="G22" i="18"/>
  <c r="B11" i="18"/>
  <c r="G48" i="18"/>
  <c r="B37" i="18"/>
  <c r="J25" i="18"/>
  <c r="E21" i="18"/>
  <c r="A10" i="18"/>
  <c r="D13" i="18"/>
  <c r="E47" i="18"/>
  <c r="A36" i="18"/>
  <c r="O366" i="4"/>
  <c r="O362" i="4"/>
  <c r="O358" i="4"/>
  <c r="O354" i="4"/>
  <c r="O350" i="4"/>
  <c r="O346" i="4"/>
  <c r="O342" i="4"/>
  <c r="O338" i="4"/>
  <c r="O334" i="4"/>
  <c r="O330" i="4"/>
  <c r="O326" i="4"/>
  <c r="O322" i="4"/>
  <c r="O318" i="4"/>
  <c r="O314" i="4"/>
  <c r="O310" i="4"/>
  <c r="O306" i="4"/>
  <c r="O302" i="4"/>
  <c r="O298" i="4"/>
  <c r="O294" i="4"/>
  <c r="O290" i="4"/>
  <c r="O286" i="4"/>
  <c r="O282" i="4"/>
  <c r="O278" i="4"/>
  <c r="O274" i="4"/>
  <c r="O270" i="4"/>
  <c r="O266" i="4"/>
  <c r="O262" i="4"/>
  <c r="O258" i="4"/>
  <c r="O254" i="4"/>
  <c r="O250" i="4"/>
  <c r="O246" i="4"/>
  <c r="O242" i="4"/>
  <c r="O238" i="4"/>
  <c r="O234" i="4"/>
  <c r="O230" i="4"/>
  <c r="O226" i="4"/>
  <c r="O222" i="4"/>
  <c r="O218" i="4"/>
  <c r="O214" i="4"/>
  <c r="O210" i="4"/>
  <c r="O206" i="4"/>
  <c r="O202" i="4"/>
  <c r="O198" i="4"/>
  <c r="O194" i="4"/>
  <c r="O190" i="4"/>
  <c r="O186" i="4"/>
  <c r="O182" i="4"/>
  <c r="O178" i="4"/>
  <c r="O174" i="4"/>
  <c r="O170" i="4"/>
  <c r="O166" i="4"/>
  <c r="O162" i="4"/>
  <c r="O158" i="4"/>
  <c r="O154" i="4"/>
  <c r="O150" i="4"/>
  <c r="O146" i="4"/>
  <c r="O142" i="4"/>
  <c r="O138" i="4"/>
  <c r="O134" i="4"/>
  <c r="O130" i="4"/>
  <c r="O126" i="4"/>
  <c r="O122" i="4"/>
  <c r="O118" i="4"/>
  <c r="O114" i="4"/>
  <c r="O110" i="4"/>
  <c r="O106" i="4"/>
  <c r="O102" i="4"/>
  <c r="O98" i="4"/>
  <c r="O94" i="4"/>
  <c r="O90" i="4"/>
  <c r="O86" i="4"/>
  <c r="O82" i="4"/>
  <c r="O78" i="4"/>
  <c r="O74" i="4"/>
  <c r="O70" i="4"/>
  <c r="O66" i="4"/>
  <c r="O62" i="4"/>
  <c r="O58" i="4"/>
  <c r="O54" i="4"/>
  <c r="O50" i="4"/>
  <c r="O46" i="4"/>
  <c r="O42" i="4"/>
  <c r="O38" i="4"/>
  <c r="O34" i="4"/>
  <c r="O30" i="4"/>
  <c r="O26" i="4"/>
  <c r="O22" i="4"/>
  <c r="O18" i="4"/>
  <c r="O14" i="4"/>
  <c r="O10" i="4"/>
  <c r="O6" i="4"/>
  <c r="O2" i="4"/>
  <c r="O365" i="4"/>
  <c r="O361" i="4"/>
  <c r="O357" i="4"/>
  <c r="O353" i="4"/>
  <c r="O349" i="4"/>
  <c r="O345" i="4"/>
  <c r="O341" i="4"/>
  <c r="O337" i="4"/>
  <c r="O333" i="4"/>
  <c r="O329" i="4"/>
  <c r="O325" i="4"/>
  <c r="O321" i="4"/>
  <c r="O317" i="4"/>
  <c r="O313" i="4"/>
  <c r="O309" i="4"/>
  <c r="O305" i="4"/>
  <c r="O301" i="4"/>
  <c r="O297" i="4"/>
  <c r="O293" i="4"/>
  <c r="O289" i="4"/>
  <c r="O285" i="4"/>
  <c r="O281" i="4"/>
  <c r="O277" i="4"/>
  <c r="O273" i="4"/>
  <c r="O269" i="4"/>
  <c r="O265" i="4"/>
  <c r="O261" i="4"/>
  <c r="O257" i="4"/>
  <c r="O253" i="4"/>
  <c r="O249" i="4"/>
  <c r="O245" i="4"/>
  <c r="O241" i="4"/>
  <c r="O237" i="4"/>
  <c r="O233" i="4"/>
  <c r="O229" i="4"/>
  <c r="O225" i="4"/>
  <c r="O221" i="4"/>
  <c r="O217" i="4"/>
  <c r="O213" i="4"/>
  <c r="O209" i="4"/>
  <c r="O205" i="4"/>
  <c r="O201" i="4"/>
  <c r="O197" i="4"/>
  <c r="O193" i="4"/>
  <c r="O189" i="4"/>
  <c r="O185" i="4"/>
  <c r="O181" i="4"/>
  <c r="O177" i="4"/>
  <c r="O173" i="4"/>
  <c r="O169" i="4"/>
  <c r="O165" i="4"/>
  <c r="O161" i="4"/>
  <c r="O157" i="4"/>
  <c r="O153" i="4"/>
  <c r="O149" i="4"/>
  <c r="O145" i="4"/>
  <c r="O141" i="4"/>
  <c r="O137" i="4"/>
  <c r="O133" i="4"/>
  <c r="O129" i="4"/>
  <c r="O125" i="4"/>
  <c r="O121" i="4"/>
  <c r="O117" i="4"/>
  <c r="O113" i="4"/>
  <c r="O109" i="4"/>
  <c r="O105" i="4"/>
  <c r="O101" i="4"/>
  <c r="O97" i="4"/>
  <c r="O93" i="4"/>
  <c r="O89" i="4"/>
  <c r="O85" i="4"/>
  <c r="O81" i="4"/>
  <c r="O77" i="4"/>
  <c r="O73" i="4"/>
  <c r="O69" i="4"/>
  <c r="O65" i="4"/>
  <c r="O61" i="4"/>
  <c r="O57" i="4"/>
  <c r="O53" i="4"/>
  <c r="O49" i="4"/>
  <c r="O45" i="4"/>
  <c r="O41" i="4"/>
  <c r="O37" i="4"/>
  <c r="O33" i="4"/>
  <c r="O29" i="4"/>
  <c r="O25" i="4"/>
  <c r="O21" i="4"/>
  <c r="O17" i="4"/>
  <c r="O13" i="4"/>
  <c r="O9" i="4"/>
  <c r="O5" i="4"/>
  <c r="O364" i="4"/>
  <c r="O360" i="4"/>
  <c r="O356" i="4"/>
  <c r="O352" i="4"/>
  <c r="O348" i="4"/>
  <c r="O344" i="4"/>
  <c r="O340" i="4"/>
  <c r="O336" i="4"/>
  <c r="O332" i="4"/>
  <c r="O328" i="4"/>
  <c r="O324" i="4"/>
  <c r="O320" i="4"/>
  <c r="O316" i="4"/>
  <c r="O312" i="4"/>
  <c r="O308" i="4"/>
  <c r="O304" i="4"/>
  <c r="O300" i="4"/>
  <c r="O296" i="4"/>
  <c r="O292" i="4"/>
  <c r="O288" i="4"/>
  <c r="O284" i="4"/>
  <c r="O280" i="4"/>
  <c r="O276" i="4"/>
  <c r="O272" i="4"/>
  <c r="O268" i="4"/>
  <c r="O264" i="4"/>
  <c r="O260" i="4"/>
  <c r="O256" i="4"/>
  <c r="O252" i="4"/>
  <c r="O248" i="4"/>
  <c r="O244" i="4"/>
  <c r="O240" i="4"/>
  <c r="O236" i="4"/>
  <c r="O232" i="4"/>
  <c r="O228" i="4"/>
  <c r="O224" i="4"/>
  <c r="O220" i="4"/>
  <c r="O216" i="4"/>
  <c r="O212" i="4"/>
  <c r="O208" i="4"/>
  <c r="O204" i="4"/>
  <c r="O200" i="4"/>
  <c r="O196" i="4"/>
  <c r="O192" i="4"/>
  <c r="O188" i="4"/>
  <c r="O184" i="4"/>
  <c r="O180" i="4"/>
  <c r="O176" i="4"/>
  <c r="O172" i="4"/>
  <c r="O168" i="4"/>
  <c r="O164" i="4"/>
  <c r="O160" i="4"/>
  <c r="O156" i="4"/>
  <c r="O152" i="4"/>
  <c r="O148" i="4"/>
  <c r="O144" i="4"/>
  <c r="O140" i="4"/>
  <c r="O136" i="4"/>
  <c r="O132" i="4"/>
  <c r="O128" i="4"/>
  <c r="O124" i="4"/>
  <c r="O120" i="4"/>
  <c r="O116" i="4"/>
  <c r="O112" i="4"/>
  <c r="O108" i="4"/>
  <c r="O104" i="4"/>
  <c r="O100" i="4"/>
  <c r="O96" i="4"/>
  <c r="O92" i="4"/>
  <c r="O88" i="4"/>
  <c r="O84" i="4"/>
  <c r="O80" i="4"/>
  <c r="O76" i="4"/>
  <c r="O72" i="4"/>
  <c r="O68" i="4"/>
  <c r="O64" i="4"/>
  <c r="O60" i="4"/>
  <c r="O56" i="4"/>
  <c r="O52" i="4"/>
  <c r="O48" i="4"/>
  <c r="O44" i="4"/>
  <c r="O40" i="4"/>
  <c r="O36" i="4"/>
  <c r="O32" i="4"/>
  <c r="O28" i="4"/>
  <c r="O24" i="4"/>
  <c r="O20" i="4"/>
  <c r="O16" i="4"/>
  <c r="O12" i="4"/>
  <c r="O8" i="4"/>
  <c r="O4" i="4"/>
  <c r="O351" i="4"/>
  <c r="O335" i="4"/>
  <c r="O319" i="4"/>
  <c r="O303" i="4"/>
  <c r="O287" i="4"/>
  <c r="O271" i="4"/>
  <c r="O255" i="4"/>
  <c r="O239" i="4"/>
  <c r="O223" i="4"/>
  <c r="O207" i="4"/>
  <c r="O191" i="4"/>
  <c r="O175" i="4"/>
  <c r="O159" i="4"/>
  <c r="O143" i="4"/>
  <c r="O127" i="4"/>
  <c r="O111" i="4"/>
  <c r="O95" i="4"/>
  <c r="O79" i="4"/>
  <c r="O63" i="4"/>
  <c r="O47" i="4"/>
  <c r="O31" i="4"/>
  <c r="O15" i="4"/>
  <c r="O363" i="4"/>
  <c r="O347" i="4"/>
  <c r="O331" i="4"/>
  <c r="O315" i="4"/>
  <c r="O299" i="4"/>
  <c r="O283" i="4"/>
  <c r="O267" i="4"/>
  <c r="O251" i="4"/>
  <c r="O235" i="4"/>
  <c r="O219" i="4"/>
  <c r="O203" i="4"/>
  <c r="O187" i="4"/>
  <c r="O171" i="4"/>
  <c r="O155" i="4"/>
  <c r="O139" i="4"/>
  <c r="O123" i="4"/>
  <c r="O107" i="4"/>
  <c r="O91" i="4"/>
  <c r="O75" i="4"/>
  <c r="O59" i="4"/>
  <c r="O43" i="4"/>
  <c r="O27" i="4"/>
  <c r="O11" i="4"/>
  <c r="I24" i="18"/>
  <c r="O359" i="4"/>
  <c r="O343" i="4"/>
  <c r="O327" i="4"/>
  <c r="O311" i="4"/>
  <c r="O295" i="4"/>
  <c r="O279" i="4"/>
  <c r="O263" i="4"/>
  <c r="O247" i="4"/>
  <c r="O231" i="4"/>
  <c r="O215" i="4"/>
  <c r="O199" i="4"/>
  <c r="O183" i="4"/>
  <c r="O167" i="4"/>
  <c r="O151" i="4"/>
  <c r="O135" i="4"/>
  <c r="O119" i="4"/>
  <c r="O103" i="4"/>
  <c r="O87" i="4"/>
  <c r="O71" i="4"/>
  <c r="O55" i="4"/>
  <c r="O39" i="4"/>
  <c r="O23" i="4"/>
  <c r="O7" i="4"/>
  <c r="N49" i="22"/>
  <c r="I49" i="22"/>
  <c r="D49" i="22"/>
  <c r="Q48" i="22"/>
  <c r="M48" i="22"/>
  <c r="H48" i="22"/>
  <c r="C48" i="22"/>
  <c r="P47" i="22"/>
  <c r="K47" i="22"/>
  <c r="G47" i="22"/>
  <c r="B47" i="22"/>
  <c r="O46" i="22"/>
  <c r="J46" i="22"/>
  <c r="P49" i="22"/>
  <c r="K49" i="22"/>
  <c r="G49" i="22"/>
  <c r="B49" i="22"/>
  <c r="O48" i="22"/>
  <c r="J48" i="22"/>
  <c r="E48" i="22"/>
  <c r="A48" i="22"/>
  <c r="N47" i="22"/>
  <c r="I47" i="22"/>
  <c r="D47" i="22"/>
  <c r="Q46" i="22"/>
  <c r="M46" i="22"/>
  <c r="Q5" i="22"/>
  <c r="Q49" i="22"/>
  <c r="H49" i="22"/>
  <c r="P48" i="22"/>
  <c r="G48" i="22"/>
  <c r="O47" i="22"/>
  <c r="E47" i="22"/>
  <c r="N46" i="22"/>
  <c r="G46" i="22"/>
  <c r="B46" i="22"/>
  <c r="O45" i="22"/>
  <c r="J45" i="22"/>
  <c r="E45" i="22"/>
  <c r="A45" i="22"/>
  <c r="N37" i="22"/>
  <c r="I37" i="22"/>
  <c r="D37" i="22"/>
  <c r="Q36" i="22"/>
  <c r="M36" i="22"/>
  <c r="H36" i="22"/>
  <c r="C36" i="22"/>
  <c r="P35" i="22"/>
  <c r="K35" i="22"/>
  <c r="G35" i="22"/>
  <c r="B35" i="22"/>
  <c r="O34" i="22"/>
  <c r="J34" i="22"/>
  <c r="E34" i="22"/>
  <c r="A34" i="22"/>
  <c r="N33" i="22"/>
  <c r="I33" i="22"/>
  <c r="D33" i="22"/>
  <c r="M25" i="22"/>
  <c r="H25" i="22"/>
  <c r="C25" i="22"/>
  <c r="P24" i="22"/>
  <c r="K24" i="22"/>
  <c r="G24" i="22"/>
  <c r="B24" i="22"/>
  <c r="O23" i="22"/>
  <c r="J23" i="22"/>
  <c r="E23" i="22"/>
  <c r="A23" i="22"/>
  <c r="N22" i="22"/>
  <c r="I22" i="22"/>
  <c r="D22" i="22"/>
  <c r="Q21" i="22"/>
  <c r="M21" i="22"/>
  <c r="H21" i="22"/>
  <c r="C21" i="22"/>
  <c r="P13" i="22"/>
  <c r="K13" i="22"/>
  <c r="G13" i="22"/>
  <c r="A13" i="22"/>
  <c r="N12" i="22"/>
  <c r="I12" i="22"/>
  <c r="D12" i="22"/>
  <c r="Q11" i="22"/>
  <c r="M11" i="22"/>
  <c r="H11" i="22"/>
  <c r="C11" i="22"/>
  <c r="P10" i="22"/>
  <c r="K10" i="22"/>
  <c r="G10" i="22"/>
  <c r="B10" i="22"/>
  <c r="O9" i="22"/>
  <c r="J9" i="22"/>
  <c r="E9" i="22"/>
  <c r="A9" i="22"/>
  <c r="O49" i="22"/>
  <c r="E49" i="22"/>
  <c r="N48" i="22"/>
  <c r="D48" i="22"/>
  <c r="M47" i="22"/>
  <c r="C47" i="22"/>
  <c r="K46" i="22"/>
  <c r="E46" i="22"/>
  <c r="A46" i="22"/>
  <c r="N45" i="22"/>
  <c r="I45" i="22"/>
  <c r="D45" i="22"/>
  <c r="Q37" i="22"/>
  <c r="M37" i="22"/>
  <c r="H37" i="22"/>
  <c r="C37" i="22"/>
  <c r="P36" i="22"/>
  <c r="K36" i="22"/>
  <c r="G36" i="22"/>
  <c r="B36" i="22"/>
  <c r="O35" i="22"/>
  <c r="J35" i="22"/>
  <c r="E35" i="22"/>
  <c r="A35" i="22"/>
  <c r="N34" i="22"/>
  <c r="I34" i="22"/>
  <c r="D34" i="22"/>
  <c r="Q33" i="22"/>
  <c r="M33" i="22"/>
  <c r="H33" i="22"/>
  <c r="C33" i="22"/>
  <c r="K25" i="22"/>
  <c r="G25" i="22"/>
  <c r="B25" i="22"/>
  <c r="O24" i="22"/>
  <c r="J24" i="22"/>
  <c r="E24" i="22"/>
  <c r="A24" i="22"/>
  <c r="N23" i="22"/>
  <c r="I23" i="22"/>
  <c r="D23" i="22"/>
  <c r="Q22" i="22"/>
  <c r="M22" i="22"/>
  <c r="H22" i="22"/>
  <c r="C22" i="22"/>
  <c r="P21" i="22"/>
  <c r="K21" i="22"/>
  <c r="G21" i="22"/>
  <c r="B21" i="22"/>
  <c r="O13" i="22"/>
  <c r="J13" i="22"/>
  <c r="E13" i="22"/>
  <c r="Q12" i="22"/>
  <c r="M12" i="22"/>
  <c r="H12" i="22"/>
  <c r="C12" i="22"/>
  <c r="P11" i="22"/>
  <c r="K11" i="22"/>
  <c r="G11" i="22"/>
  <c r="B11" i="22"/>
  <c r="O10" i="22"/>
  <c r="J10" i="22"/>
  <c r="E10" i="22"/>
  <c r="A10" i="22"/>
  <c r="N9" i="22"/>
  <c r="I9" i="22"/>
  <c r="D9" i="22"/>
  <c r="M49" i="22"/>
  <c r="C49" i="22"/>
  <c r="K48" i="22"/>
  <c r="B48" i="22"/>
  <c r="J47" i="22"/>
  <c r="A47" i="22"/>
  <c r="I46" i="22"/>
  <c r="D46" i="22"/>
  <c r="Q45" i="22"/>
  <c r="M45" i="22"/>
  <c r="H45" i="22"/>
  <c r="C45" i="22"/>
  <c r="P37" i="22"/>
  <c r="K37" i="22"/>
  <c r="G37" i="22"/>
  <c r="B37" i="22"/>
  <c r="O36" i="22"/>
  <c r="J36" i="22"/>
  <c r="E36" i="22"/>
  <c r="A36" i="22"/>
  <c r="N35" i="22"/>
  <c r="I35" i="22"/>
  <c r="D35" i="22"/>
  <c r="Q34" i="22"/>
  <c r="M34" i="22"/>
  <c r="H34" i="22"/>
  <c r="C34" i="22"/>
  <c r="P33" i="22"/>
  <c r="K33" i="22"/>
  <c r="G33" i="22"/>
  <c r="B33" i="22"/>
  <c r="J25" i="22"/>
  <c r="E25" i="22"/>
  <c r="A25" i="22"/>
  <c r="N24" i="22"/>
  <c r="I24" i="22"/>
  <c r="D24" i="22"/>
  <c r="Q23" i="22"/>
  <c r="M23" i="22"/>
  <c r="H23" i="22"/>
  <c r="C23" i="22"/>
  <c r="P22" i="22"/>
  <c r="K22" i="22"/>
  <c r="G22" i="22"/>
  <c r="B22" i="22"/>
  <c r="O21" i="22"/>
  <c r="J21" i="22"/>
  <c r="E21" i="22"/>
  <c r="A21" i="22"/>
  <c r="N13" i="22"/>
  <c r="I13" i="22"/>
  <c r="C13" i="22"/>
  <c r="P12" i="22"/>
  <c r="K12" i="22"/>
  <c r="G12" i="22"/>
  <c r="B12" i="22"/>
  <c r="O11" i="22"/>
  <c r="J11" i="22"/>
  <c r="E11" i="22"/>
  <c r="A11" i="22"/>
  <c r="N10" i="22"/>
  <c r="I10" i="22"/>
  <c r="D10" i="22"/>
  <c r="Q9" i="22"/>
  <c r="M9" i="22"/>
  <c r="H9" i="22"/>
  <c r="C9" i="22"/>
  <c r="Q47" i="22"/>
  <c r="C46" i="22"/>
  <c r="B45" i="22"/>
  <c r="A37" i="22"/>
  <c r="Q35" i="22"/>
  <c r="P34" i="22"/>
  <c r="O33" i="22"/>
  <c r="I25" i="22"/>
  <c r="H24" i="22"/>
  <c r="G23" i="22"/>
  <c r="E22" i="22"/>
  <c r="D21" i="22"/>
  <c r="B13" i="22"/>
  <c r="A12" i="22"/>
  <c r="Q10" i="22"/>
  <c r="P9" i="22"/>
  <c r="J49" i="22"/>
  <c r="H47" i="22"/>
  <c r="P45" i="22"/>
  <c r="O37" i="22"/>
  <c r="N36" i="22"/>
  <c r="M35" i="22"/>
  <c r="K34" i="22"/>
  <c r="J33" i="22"/>
  <c r="D25" i="22"/>
  <c r="C24" i="22"/>
  <c r="B23" i="22"/>
  <c r="A22" i="22"/>
  <c r="Q13" i="22"/>
  <c r="O12" i="22"/>
  <c r="N11" i="22"/>
  <c r="M10" i="22"/>
  <c r="K9" i="22"/>
  <c r="A49" i="22"/>
  <c r="P46" i="22"/>
  <c r="K45" i="22"/>
  <c r="J37" i="22"/>
  <c r="I36" i="22"/>
  <c r="H35" i="22"/>
  <c r="G34" i="22"/>
  <c r="E33" i="22"/>
  <c r="Q24" i="22"/>
  <c r="P23" i="22"/>
  <c r="O22" i="22"/>
  <c r="N21" i="22"/>
  <c r="M13" i="22"/>
  <c r="J12" i="22"/>
  <c r="I11" i="22"/>
  <c r="H10" i="22"/>
  <c r="G9" i="22"/>
  <c r="G45" i="22"/>
  <c r="B34" i="22"/>
  <c r="J22" i="22"/>
  <c r="D11" i="22"/>
  <c r="E37" i="22"/>
  <c r="I21" i="22"/>
  <c r="C10" i="22"/>
  <c r="I48" i="22"/>
  <c r="D36" i="22"/>
  <c r="M24" i="22"/>
  <c r="H13" i="22"/>
  <c r="B9" i="22"/>
  <c r="H46" i="22"/>
  <c r="C35" i="22"/>
  <c r="K23" i="22"/>
  <c r="S365" i="4"/>
  <c r="S361" i="4"/>
  <c r="S357" i="4"/>
  <c r="S353" i="4"/>
  <c r="S349" i="4"/>
  <c r="S345" i="4"/>
  <c r="S341" i="4"/>
  <c r="S337" i="4"/>
  <c r="S333" i="4"/>
  <c r="S329" i="4"/>
  <c r="S325" i="4"/>
  <c r="S321" i="4"/>
  <c r="S317" i="4"/>
  <c r="S313" i="4"/>
  <c r="S309" i="4"/>
  <c r="S305" i="4"/>
  <c r="S301" i="4"/>
  <c r="S297" i="4"/>
  <c r="S293" i="4"/>
  <c r="S289" i="4"/>
  <c r="S285" i="4"/>
  <c r="S281" i="4"/>
  <c r="S277" i="4"/>
  <c r="S273" i="4"/>
  <c r="S269" i="4"/>
  <c r="S265" i="4"/>
  <c r="S261" i="4"/>
  <c r="S257" i="4"/>
  <c r="S253" i="4"/>
  <c r="S249" i="4"/>
  <c r="S245" i="4"/>
  <c r="S241" i="4"/>
  <c r="S237" i="4"/>
  <c r="S233" i="4"/>
  <c r="S229" i="4"/>
  <c r="S225" i="4"/>
  <c r="S221" i="4"/>
  <c r="S217" i="4"/>
  <c r="S213" i="4"/>
  <c r="S209" i="4"/>
  <c r="S205" i="4"/>
  <c r="S201" i="4"/>
  <c r="S197" i="4"/>
  <c r="S193" i="4"/>
  <c r="S189" i="4"/>
  <c r="S185" i="4"/>
  <c r="S181" i="4"/>
  <c r="S177" i="4"/>
  <c r="S173" i="4"/>
  <c r="S169" i="4"/>
  <c r="S165" i="4"/>
  <c r="S161" i="4"/>
  <c r="S157" i="4"/>
  <c r="S153" i="4"/>
  <c r="S149" i="4"/>
  <c r="S145" i="4"/>
  <c r="S141" i="4"/>
  <c r="S137" i="4"/>
  <c r="S133" i="4"/>
  <c r="S129" i="4"/>
  <c r="S125" i="4"/>
  <c r="S121" i="4"/>
  <c r="S117" i="4"/>
  <c r="S113" i="4"/>
  <c r="S109" i="4"/>
  <c r="S105" i="4"/>
  <c r="S101" i="4"/>
  <c r="S97" i="4"/>
  <c r="S93" i="4"/>
  <c r="S89" i="4"/>
  <c r="S85" i="4"/>
  <c r="S81" i="4"/>
  <c r="S77" i="4"/>
  <c r="S73" i="4"/>
  <c r="S69" i="4"/>
  <c r="S65" i="4"/>
  <c r="S61" i="4"/>
  <c r="S57" i="4"/>
  <c r="S53" i="4"/>
  <c r="S49" i="4"/>
  <c r="S45" i="4"/>
  <c r="S41" i="4"/>
  <c r="S37" i="4"/>
  <c r="S33" i="4"/>
  <c r="S29" i="4"/>
  <c r="S25" i="4"/>
  <c r="S21" i="4"/>
  <c r="S17" i="4"/>
  <c r="S13" i="4"/>
  <c r="S9" i="4"/>
  <c r="S364" i="4"/>
  <c r="S360" i="4"/>
  <c r="S356" i="4"/>
  <c r="S352" i="4"/>
  <c r="S348" i="4"/>
  <c r="S344" i="4"/>
  <c r="S340" i="4"/>
  <c r="S336" i="4"/>
  <c r="S332" i="4"/>
  <c r="S328" i="4"/>
  <c r="S324" i="4"/>
  <c r="S320" i="4"/>
  <c r="S316" i="4"/>
  <c r="S312" i="4"/>
  <c r="S308" i="4"/>
  <c r="S304" i="4"/>
  <c r="S300" i="4"/>
  <c r="S296" i="4"/>
  <c r="S292" i="4"/>
  <c r="S288" i="4"/>
  <c r="S284" i="4"/>
  <c r="S280" i="4"/>
  <c r="S276" i="4"/>
  <c r="S272" i="4"/>
  <c r="S268" i="4"/>
  <c r="S264" i="4"/>
  <c r="S260" i="4"/>
  <c r="S256" i="4"/>
  <c r="S252" i="4"/>
  <c r="S248" i="4"/>
  <c r="S244" i="4"/>
  <c r="S240" i="4"/>
  <c r="S236" i="4"/>
  <c r="S232" i="4"/>
  <c r="S228" i="4"/>
  <c r="S224" i="4"/>
  <c r="S220" i="4"/>
  <c r="S216" i="4"/>
  <c r="S212" i="4"/>
  <c r="S208" i="4"/>
  <c r="S204" i="4"/>
  <c r="S200" i="4"/>
  <c r="S196" i="4"/>
  <c r="S192" i="4"/>
  <c r="S188" i="4"/>
  <c r="S184" i="4"/>
  <c r="S180" i="4"/>
  <c r="S176" i="4"/>
  <c r="S172" i="4"/>
  <c r="S168" i="4"/>
  <c r="S164" i="4"/>
  <c r="S160" i="4"/>
  <c r="S156" i="4"/>
  <c r="S152" i="4"/>
  <c r="S148" i="4"/>
  <c r="S144" i="4"/>
  <c r="S140" i="4"/>
  <c r="S136" i="4"/>
  <c r="S132" i="4"/>
  <c r="S128" i="4"/>
  <c r="S124" i="4"/>
  <c r="S120" i="4"/>
  <c r="S116" i="4"/>
  <c r="S112" i="4"/>
  <c r="S108" i="4"/>
  <c r="S104" i="4"/>
  <c r="S100" i="4"/>
  <c r="S96" i="4"/>
  <c r="S92" i="4"/>
  <c r="S88" i="4"/>
  <c r="S84" i="4"/>
  <c r="S80" i="4"/>
  <c r="S76" i="4"/>
  <c r="S72" i="4"/>
  <c r="S68" i="4"/>
  <c r="S64" i="4"/>
  <c r="S60" i="4"/>
  <c r="S56" i="4"/>
  <c r="S52" i="4"/>
  <c r="S48" i="4"/>
  <c r="S44" i="4"/>
  <c r="S40" i="4"/>
  <c r="S36" i="4"/>
  <c r="S32" i="4"/>
  <c r="S28" i="4"/>
  <c r="S24" i="4"/>
  <c r="S20" i="4"/>
  <c r="S16" i="4"/>
  <c r="S12" i="4"/>
  <c r="S8" i="4"/>
  <c r="S362" i="4"/>
  <c r="S354" i="4"/>
  <c r="S346" i="4"/>
  <c r="S338" i="4"/>
  <c r="S330" i="4"/>
  <c r="S322" i="4"/>
  <c r="S314" i="4"/>
  <c r="S306" i="4"/>
  <c r="S298" i="4"/>
  <c r="S290" i="4"/>
  <c r="S282" i="4"/>
  <c r="S274" i="4"/>
  <c r="S266" i="4"/>
  <c r="S258" i="4"/>
  <c r="S250" i="4"/>
  <c r="S242" i="4"/>
  <c r="S234" i="4"/>
  <c r="S226" i="4"/>
  <c r="S218" i="4"/>
  <c r="S210" i="4"/>
  <c r="S202" i="4"/>
  <c r="S194" i="4"/>
  <c r="S186" i="4"/>
  <c r="S178" i="4"/>
  <c r="S170" i="4"/>
  <c r="S162" i="4"/>
  <c r="S154" i="4"/>
  <c r="S146" i="4"/>
  <c r="S138" i="4"/>
  <c r="S130" i="4"/>
  <c r="S122" i="4"/>
  <c r="S114" i="4"/>
  <c r="S106" i="4"/>
  <c r="S98" i="4"/>
  <c r="S90" i="4"/>
  <c r="S82" i="4"/>
  <c r="S74" i="4"/>
  <c r="S66" i="4"/>
  <c r="S58" i="4"/>
  <c r="S50" i="4"/>
  <c r="S42" i="4"/>
  <c r="S34" i="4"/>
  <c r="S26" i="4"/>
  <c r="S18" i="4"/>
  <c r="S10" i="4"/>
  <c r="S4" i="4"/>
  <c r="S359" i="4"/>
  <c r="S351" i="4"/>
  <c r="S343" i="4"/>
  <c r="S335" i="4"/>
  <c r="S327" i="4"/>
  <c r="S319" i="4"/>
  <c r="S311" i="4"/>
  <c r="S303" i="4"/>
  <c r="S295" i="4"/>
  <c r="S287" i="4"/>
  <c r="S279" i="4"/>
  <c r="S271" i="4"/>
  <c r="S263" i="4"/>
  <c r="S255" i="4"/>
  <c r="S247" i="4"/>
  <c r="S239" i="4"/>
  <c r="S231" i="4"/>
  <c r="S223" i="4"/>
  <c r="S215" i="4"/>
  <c r="S207" i="4"/>
  <c r="S199" i="4"/>
  <c r="S191" i="4"/>
  <c r="S183" i="4"/>
  <c r="S175" i="4"/>
  <c r="S167" i="4"/>
  <c r="S159" i="4"/>
  <c r="S151" i="4"/>
  <c r="S143" i="4"/>
  <c r="S135" i="4"/>
  <c r="S127" i="4"/>
  <c r="S119" i="4"/>
  <c r="S111" i="4"/>
  <c r="S103" i="4"/>
  <c r="S95" i="4"/>
  <c r="S87" i="4"/>
  <c r="S79" i="4"/>
  <c r="S71" i="4"/>
  <c r="S63" i="4"/>
  <c r="S55" i="4"/>
  <c r="S47" i="4"/>
  <c r="S39" i="4"/>
  <c r="S31" i="4"/>
  <c r="S23" i="4"/>
  <c r="S15" i="4"/>
  <c r="S7" i="4"/>
  <c r="S3" i="4"/>
  <c r="S366" i="4"/>
  <c r="S358" i="4"/>
  <c r="S350" i="4"/>
  <c r="S342" i="4"/>
  <c r="S334" i="4"/>
  <c r="S326" i="4"/>
  <c r="S318" i="4"/>
  <c r="S310" i="4"/>
  <c r="S302" i="4"/>
  <c r="S294" i="4"/>
  <c r="S286" i="4"/>
  <c r="S278" i="4"/>
  <c r="S270" i="4"/>
  <c r="S262" i="4"/>
  <c r="S254" i="4"/>
  <c r="S246" i="4"/>
  <c r="S238" i="4"/>
  <c r="S230" i="4"/>
  <c r="S222" i="4"/>
  <c r="S214" i="4"/>
  <c r="S206" i="4"/>
  <c r="S198" i="4"/>
  <c r="S190" i="4"/>
  <c r="S182" i="4"/>
  <c r="S174" i="4"/>
  <c r="S166" i="4"/>
  <c r="S158" i="4"/>
  <c r="S150" i="4"/>
  <c r="S142" i="4"/>
  <c r="S134" i="4"/>
  <c r="S126" i="4"/>
  <c r="S118" i="4"/>
  <c r="S110" i="4"/>
  <c r="S102" i="4"/>
  <c r="S94" i="4"/>
  <c r="S86" i="4"/>
  <c r="S78" i="4"/>
  <c r="S70" i="4"/>
  <c r="S62" i="4"/>
  <c r="S54" i="4"/>
  <c r="S46" i="4"/>
  <c r="S38" i="4"/>
  <c r="S30" i="4"/>
  <c r="S22" i="4"/>
  <c r="S14" i="4"/>
  <c r="S6" i="4"/>
  <c r="S2" i="4"/>
  <c r="S355" i="4"/>
  <c r="S323" i="4"/>
  <c r="S291" i="4"/>
  <c r="S259" i="4"/>
  <c r="S227" i="4"/>
  <c r="S195" i="4"/>
  <c r="S163" i="4"/>
  <c r="S131" i="4"/>
  <c r="S99" i="4"/>
  <c r="S67" i="4"/>
  <c r="S35" i="4"/>
  <c r="S5" i="4"/>
  <c r="S347" i="4"/>
  <c r="S315" i="4"/>
  <c r="S283" i="4"/>
  <c r="S251" i="4"/>
  <c r="S219" i="4"/>
  <c r="S187" i="4"/>
  <c r="S155" i="4"/>
  <c r="S123" i="4"/>
  <c r="S91" i="4"/>
  <c r="S59" i="4"/>
  <c r="S27" i="4"/>
  <c r="S339" i="4"/>
  <c r="S307" i="4"/>
  <c r="S275" i="4"/>
  <c r="S243" i="4"/>
  <c r="S211" i="4"/>
  <c r="S179" i="4"/>
  <c r="S147" i="4"/>
  <c r="S115" i="4"/>
  <c r="S83" i="4"/>
  <c r="S51" i="4"/>
  <c r="S19" i="4"/>
  <c r="G2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146" i="4"/>
  <c r="G150" i="4"/>
  <c r="G154" i="4"/>
  <c r="G158" i="4"/>
  <c r="G162" i="4"/>
  <c r="G166" i="4"/>
  <c r="G170" i="4"/>
  <c r="G174" i="4"/>
  <c r="G178" i="4"/>
  <c r="G182" i="4"/>
  <c r="G186" i="4"/>
  <c r="G190" i="4"/>
  <c r="G194" i="4"/>
  <c r="G198" i="4"/>
  <c r="G202" i="4"/>
  <c r="G206" i="4"/>
  <c r="G210" i="4"/>
  <c r="G214" i="4"/>
  <c r="G218" i="4"/>
  <c r="G222" i="4"/>
  <c r="G226" i="4"/>
  <c r="G230" i="4"/>
  <c r="G234" i="4"/>
  <c r="G238" i="4"/>
  <c r="G242" i="4"/>
  <c r="G246" i="4"/>
  <c r="G254" i="4"/>
  <c r="G262" i="4"/>
  <c r="G270" i="4"/>
  <c r="G278" i="4"/>
  <c r="G286" i="4"/>
  <c r="G294" i="4"/>
  <c r="G302" i="4"/>
  <c r="G310" i="4"/>
  <c r="G318" i="4"/>
  <c r="G326" i="4"/>
  <c r="G334" i="4"/>
  <c r="G342" i="4"/>
  <c r="G350" i="4"/>
  <c r="G358" i="4"/>
  <c r="G366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I4" i="4"/>
  <c r="I12" i="4"/>
  <c r="I20" i="4"/>
  <c r="I28" i="4"/>
  <c r="I36" i="4"/>
  <c r="I44" i="4"/>
  <c r="N25" i="29"/>
  <c r="I52" i="4"/>
  <c r="I60" i="4"/>
  <c r="I68" i="4"/>
  <c r="I76" i="4"/>
  <c r="I84" i="4"/>
  <c r="I92" i="4"/>
  <c r="I100" i="4"/>
  <c r="I108" i="4"/>
  <c r="I116" i="4"/>
  <c r="I124" i="4"/>
  <c r="I132" i="4"/>
  <c r="I140" i="4"/>
  <c r="I148" i="4"/>
  <c r="I156" i="4"/>
  <c r="I164" i="4"/>
  <c r="I172" i="4"/>
  <c r="I180" i="4"/>
  <c r="I188" i="4"/>
  <c r="I196" i="4"/>
  <c r="I204" i="4"/>
  <c r="I212" i="4"/>
  <c r="I220" i="4"/>
  <c r="I228" i="4"/>
  <c r="I236" i="4"/>
  <c r="I244" i="4"/>
  <c r="I252" i="4"/>
  <c r="I260" i="4"/>
  <c r="I268" i="4"/>
  <c r="I276" i="4"/>
  <c r="I284" i="4"/>
  <c r="I292" i="4"/>
  <c r="I300" i="4"/>
  <c r="I308" i="4"/>
  <c r="I316" i="4"/>
  <c r="I324" i="4"/>
  <c r="I332" i="4"/>
  <c r="I340" i="4"/>
  <c r="I348" i="4"/>
  <c r="I356" i="4"/>
  <c r="I364" i="4"/>
  <c r="J7" i="4"/>
  <c r="J15" i="4"/>
  <c r="J23" i="4"/>
  <c r="J31" i="4"/>
  <c r="J39" i="4"/>
  <c r="J47" i="4"/>
  <c r="J55" i="4"/>
  <c r="J63" i="4"/>
  <c r="J71" i="4"/>
  <c r="J79" i="4"/>
  <c r="J87" i="4"/>
  <c r="J95" i="4"/>
  <c r="J103" i="4"/>
  <c r="J111" i="4"/>
  <c r="J119" i="4"/>
  <c r="J127" i="4"/>
  <c r="J135" i="4"/>
  <c r="J143" i="4"/>
  <c r="J151" i="4"/>
  <c r="J159" i="4"/>
  <c r="J167" i="4"/>
  <c r="J175" i="4"/>
  <c r="J183" i="4"/>
  <c r="J191" i="4"/>
  <c r="J199" i="4"/>
  <c r="J207" i="4"/>
  <c r="J215" i="4"/>
  <c r="J223" i="4"/>
  <c r="J231" i="4"/>
  <c r="J239" i="4"/>
  <c r="J247" i="4"/>
  <c r="J255" i="4"/>
  <c r="J263" i="4"/>
  <c r="J273" i="4"/>
  <c r="J289" i="4"/>
  <c r="J305" i="4"/>
  <c r="J321" i="4"/>
  <c r="J337" i="4"/>
  <c r="J353" i="4"/>
  <c r="K4" i="4"/>
  <c r="K20" i="4"/>
  <c r="K36" i="4"/>
  <c r="K52" i="4"/>
  <c r="K68" i="4"/>
  <c r="K84" i="4"/>
  <c r="K100" i="4"/>
  <c r="K116" i="4"/>
  <c r="K132" i="4"/>
  <c r="K148" i="4"/>
  <c r="K164" i="4"/>
  <c r="K180" i="4"/>
  <c r="K196" i="4"/>
  <c r="K212" i="4"/>
  <c r="K228" i="4"/>
  <c r="K244" i="4"/>
  <c r="K260" i="4"/>
  <c r="K276" i="4"/>
  <c r="K292" i="4"/>
  <c r="K308" i="4"/>
  <c r="K324" i="4"/>
  <c r="K340" i="4"/>
  <c r="K356" i="4"/>
  <c r="L7" i="4"/>
  <c r="L23" i="4"/>
  <c r="L39" i="4"/>
  <c r="L55" i="4"/>
  <c r="L71" i="4"/>
  <c r="L87" i="4"/>
  <c r="L103" i="4"/>
  <c r="L119" i="4"/>
  <c r="L135" i="4"/>
  <c r="L151" i="4"/>
  <c r="L167" i="4"/>
  <c r="L183" i="4"/>
  <c r="L199" i="4"/>
  <c r="L215" i="4"/>
  <c r="L231" i="4"/>
  <c r="L247" i="4"/>
  <c r="L263" i="4"/>
  <c r="L286" i="4"/>
  <c r="L318" i="4"/>
  <c r="M17" i="4"/>
  <c r="M49" i="4"/>
  <c r="M81" i="4"/>
  <c r="M113" i="4"/>
  <c r="M145" i="4"/>
  <c r="M177" i="4"/>
  <c r="M209" i="4"/>
  <c r="M241" i="4"/>
  <c r="M273" i="4"/>
  <c r="M305" i="4"/>
  <c r="M337" i="4"/>
  <c r="N4" i="4"/>
  <c r="N36" i="4"/>
  <c r="N68" i="4"/>
  <c r="N100" i="4"/>
  <c r="N132" i="4"/>
  <c r="N164" i="4"/>
  <c r="N196" i="4"/>
  <c r="N228" i="4"/>
  <c r="N260" i="4"/>
  <c r="N292" i="4"/>
  <c r="N352" i="4"/>
  <c r="O51" i="4"/>
  <c r="O115" i="4"/>
  <c r="O179" i="4"/>
  <c r="O243" i="4"/>
  <c r="O307" i="4"/>
  <c r="P6" i="4"/>
  <c r="P70" i="4"/>
  <c r="P134" i="4"/>
  <c r="P198" i="4"/>
  <c r="P262" i="4"/>
  <c r="Q25" i="4"/>
  <c r="Q89" i="4"/>
  <c r="Q153" i="4"/>
  <c r="Q217" i="4"/>
  <c r="Q281" i="4"/>
  <c r="Q345" i="4"/>
  <c r="S75" i="4"/>
  <c r="S203" i="4"/>
  <c r="S331" i="4"/>
  <c r="T94" i="4"/>
  <c r="U188" i="4"/>
  <c r="V79" i="4"/>
  <c r="V335" i="4"/>
  <c r="D226" i="4"/>
  <c r="E21" i="8"/>
  <c r="A37" i="13"/>
  <c r="Y179" i="4"/>
  <c r="Y27" i="4"/>
  <c r="Y115" i="4"/>
  <c r="Y63" i="4"/>
  <c r="Y195" i="4"/>
  <c r="Y19" i="4"/>
  <c r="Y83" i="4"/>
  <c r="Y275" i="4"/>
  <c r="Y39" i="4"/>
  <c r="Y103" i="4"/>
  <c r="Y355" i="4"/>
  <c r="Y16" i="4"/>
  <c r="Y32" i="4"/>
  <c r="Y48" i="4"/>
  <c r="Y64" i="4"/>
  <c r="Y80" i="4"/>
  <c r="Y96" i="4"/>
  <c r="Y135" i="4"/>
  <c r="Y199" i="4"/>
  <c r="Y263" i="4"/>
  <c r="Y327" i="4"/>
  <c r="Y9" i="4"/>
  <c r="Y25" i="4"/>
  <c r="Y41" i="4"/>
  <c r="Y57" i="4"/>
  <c r="Y73" i="4"/>
  <c r="Y89" i="4"/>
  <c r="Y107" i="4"/>
  <c r="Y171" i="4"/>
  <c r="Y235" i="4"/>
  <c r="Y299" i="4"/>
  <c r="Y363" i="4"/>
  <c r="Y14" i="4"/>
  <c r="Y30" i="4"/>
  <c r="Y46" i="4"/>
  <c r="Y62" i="4"/>
  <c r="Y78" i="4"/>
  <c r="Y94" i="4"/>
  <c r="Y127" i="4"/>
  <c r="Y191" i="4"/>
  <c r="Y255" i="4"/>
  <c r="Y319" i="4"/>
  <c r="Y112" i="4"/>
  <c r="Y128" i="4"/>
  <c r="Y144" i="4"/>
  <c r="Y160" i="4"/>
  <c r="Y176" i="4"/>
  <c r="Y192" i="4"/>
  <c r="Y208" i="4"/>
  <c r="Y224" i="4"/>
  <c r="Y240" i="4"/>
  <c r="Y256" i="4"/>
  <c r="Y272" i="4"/>
  <c r="Y288" i="4"/>
  <c r="Y304" i="4"/>
  <c r="Y320" i="4"/>
  <c r="Y336" i="4"/>
  <c r="Y352" i="4"/>
  <c r="Y105" i="4"/>
  <c r="Y121" i="4"/>
  <c r="Y137" i="4"/>
  <c r="Y153" i="4"/>
  <c r="Y169" i="4"/>
  <c r="Y185" i="4"/>
  <c r="Y201" i="4"/>
  <c r="Y217" i="4"/>
  <c r="Y233" i="4"/>
  <c r="Y249" i="4"/>
  <c r="Y265" i="4"/>
  <c r="Y281" i="4"/>
  <c r="Y297" i="4"/>
  <c r="Y313" i="4"/>
  <c r="Y329" i="4"/>
  <c r="Y345" i="4"/>
  <c r="Y361" i="4"/>
  <c r="Y114" i="4"/>
  <c r="Y130" i="4"/>
  <c r="Y146" i="4"/>
  <c r="Y162" i="4"/>
  <c r="Y178" i="4"/>
  <c r="Y194" i="4"/>
  <c r="Y210" i="4"/>
  <c r="Y226" i="4"/>
  <c r="Y242" i="4"/>
  <c r="Y258" i="4"/>
  <c r="Y274" i="4"/>
  <c r="Y290" i="4"/>
  <c r="Y306" i="4"/>
  <c r="Y322" i="4"/>
  <c r="Y338" i="4"/>
  <c r="Y354" i="4"/>
  <c r="N49" i="1"/>
  <c r="O48" i="1"/>
  <c r="P47" i="1"/>
  <c r="Q46" i="1"/>
  <c r="M46" i="1"/>
  <c r="N45" i="1"/>
  <c r="I49" i="1"/>
  <c r="J48" i="1"/>
  <c r="K47" i="1"/>
  <c r="G47" i="1"/>
  <c r="H46" i="1"/>
  <c r="I45" i="1"/>
  <c r="D49" i="1"/>
  <c r="C45" i="1"/>
  <c r="A46" i="1"/>
  <c r="E47" i="1"/>
  <c r="D47" i="1"/>
  <c r="D48" i="1"/>
  <c r="P37" i="1"/>
  <c r="Q36" i="1"/>
  <c r="M36" i="1"/>
  <c r="N35" i="1"/>
  <c r="O34" i="1"/>
  <c r="O33" i="1"/>
  <c r="Q33" i="1"/>
  <c r="H37" i="1"/>
  <c r="I36" i="1"/>
  <c r="J35" i="1"/>
  <c r="K34" i="1"/>
  <c r="G34" i="1"/>
  <c r="J33" i="1"/>
  <c r="C37" i="1"/>
  <c r="D36" i="1"/>
  <c r="E35" i="1"/>
  <c r="A35" i="1"/>
  <c r="B34" i="1"/>
  <c r="C33" i="1"/>
  <c r="P24" i="1"/>
  <c r="Q23" i="1"/>
  <c r="M23" i="1"/>
  <c r="N22" i="1"/>
  <c r="O21" i="1"/>
  <c r="G22" i="1"/>
  <c r="K22" i="1"/>
  <c r="J23" i="1"/>
  <c r="I24" i="1"/>
  <c r="H25" i="1"/>
  <c r="K21" i="1"/>
  <c r="G21" i="1"/>
  <c r="B25" i="1"/>
  <c r="C21" i="1"/>
  <c r="Q49" i="1"/>
  <c r="M49" i="1"/>
  <c r="N48" i="1"/>
  <c r="O47" i="1"/>
  <c r="P46" i="1"/>
  <c r="Q45" i="1"/>
  <c r="M45" i="1"/>
  <c r="H49" i="1"/>
  <c r="I48" i="1"/>
  <c r="J47" i="1"/>
  <c r="K46" i="1"/>
  <c r="G46" i="1"/>
  <c r="H45" i="1"/>
  <c r="C49" i="1"/>
  <c r="D45" i="1"/>
  <c r="B46" i="1"/>
  <c r="A47" i="1"/>
  <c r="A48" i="1"/>
  <c r="E48" i="1"/>
  <c r="O37" i="1"/>
  <c r="P36" i="1"/>
  <c r="M35" i="1"/>
  <c r="N34" i="1"/>
  <c r="N33" i="1"/>
  <c r="K37" i="1"/>
  <c r="G37" i="1"/>
  <c r="H36" i="1"/>
  <c r="I35" i="1"/>
  <c r="J34" i="1"/>
  <c r="G33" i="1"/>
  <c r="K33" i="1"/>
  <c r="B37" i="1"/>
  <c r="C36" i="1"/>
  <c r="D35" i="1"/>
  <c r="E34" i="1"/>
  <c r="A34" i="1"/>
  <c r="B33" i="1"/>
  <c r="O24" i="1"/>
  <c r="P23" i="1"/>
  <c r="Q22" i="1"/>
  <c r="M22" i="1"/>
  <c r="M25" i="1"/>
  <c r="H22" i="1"/>
  <c r="G23" i="1"/>
  <c r="K23" i="1"/>
  <c r="J24" i="1"/>
  <c r="I25" i="1"/>
  <c r="J21" i="1"/>
  <c r="E25" i="1"/>
  <c r="A25" i="1"/>
  <c r="D21" i="1"/>
  <c r="P49" i="1"/>
  <c r="Q48" i="1"/>
  <c r="M48" i="1"/>
  <c r="N47" i="1"/>
  <c r="O46" i="1"/>
  <c r="P45" i="1"/>
  <c r="K49" i="1"/>
  <c r="G49" i="1"/>
  <c r="H48" i="1"/>
  <c r="I47" i="1"/>
  <c r="J46" i="1"/>
  <c r="K45" i="1"/>
  <c r="G45" i="1"/>
  <c r="A45" i="1"/>
  <c r="E45" i="1"/>
  <c r="D46" i="1"/>
  <c r="B47" i="1"/>
  <c r="B48" i="1"/>
  <c r="A49" i="1"/>
  <c r="N37" i="1"/>
  <c r="O36" i="1"/>
  <c r="P35" i="1"/>
  <c r="Q34" i="1"/>
  <c r="M34" i="1"/>
  <c r="M33" i="1"/>
  <c r="J37" i="1"/>
  <c r="K36" i="1"/>
  <c r="G36" i="1"/>
  <c r="H35" i="1"/>
  <c r="I34" i="1"/>
  <c r="H33" i="1"/>
  <c r="E37" i="1"/>
  <c r="A37" i="1"/>
  <c r="B36" i="1"/>
  <c r="C35" i="1"/>
  <c r="D34" i="1"/>
  <c r="E33" i="1"/>
  <c r="N24" i="1"/>
  <c r="O23" i="1"/>
  <c r="P22" i="1"/>
  <c r="Q21" i="1"/>
  <c r="N21" i="1"/>
  <c r="I22" i="1"/>
  <c r="H23" i="1"/>
  <c r="G24" i="1"/>
  <c r="K24" i="1"/>
  <c r="J25" i="1"/>
  <c r="I21" i="1"/>
  <c r="D25" i="1"/>
  <c r="A21" i="1"/>
  <c r="E21" i="1"/>
  <c r="M47" i="1"/>
  <c r="K48" i="1"/>
  <c r="J45" i="1"/>
  <c r="E46" i="1"/>
  <c r="M37" i="1"/>
  <c r="P33" i="1"/>
  <c r="K35" i="1"/>
  <c r="D37" i="1"/>
  <c r="C34" i="1"/>
  <c r="N23" i="1"/>
  <c r="J22" i="1"/>
  <c r="K25" i="1"/>
  <c r="O49" i="1"/>
  <c r="N46" i="1"/>
  <c r="G48" i="1"/>
  <c r="E49" i="1"/>
  <c r="C47" i="1"/>
  <c r="N36" i="1"/>
  <c r="Q37" i="1"/>
  <c r="G35" i="1"/>
  <c r="E36" i="1"/>
  <c r="D33" i="1"/>
  <c r="O22" i="1"/>
  <c r="I23" i="1"/>
  <c r="H21" i="1"/>
  <c r="P48" i="1"/>
  <c r="O45" i="1"/>
  <c r="H47" i="1"/>
  <c r="B45" i="1"/>
  <c r="C48" i="1"/>
  <c r="O35" i="1"/>
  <c r="I37" i="1"/>
  <c r="H34" i="1"/>
  <c r="A36" i="1"/>
  <c r="Q24" i="1"/>
  <c r="P21" i="1"/>
  <c r="H24" i="1"/>
  <c r="C25" i="1"/>
  <c r="I46" i="1"/>
  <c r="J36" i="1"/>
  <c r="M21" i="1"/>
  <c r="C46" i="1"/>
  <c r="I33" i="1"/>
  <c r="G25" i="1"/>
  <c r="Q47" i="1"/>
  <c r="B49" i="1"/>
  <c r="B35" i="1"/>
  <c r="B21" i="1"/>
  <c r="N49" i="11"/>
  <c r="I49" i="11"/>
  <c r="D49" i="11"/>
  <c r="Q48" i="11"/>
  <c r="M48" i="11"/>
  <c r="H48" i="11"/>
  <c r="C48" i="11"/>
  <c r="P47" i="11"/>
  <c r="K47" i="11"/>
  <c r="G47" i="11"/>
  <c r="B47" i="11"/>
  <c r="O46" i="11"/>
  <c r="J46" i="11"/>
  <c r="E46" i="11"/>
  <c r="A46" i="11"/>
  <c r="N45" i="11"/>
  <c r="I45" i="11"/>
  <c r="D45" i="11"/>
  <c r="Q37" i="11"/>
  <c r="M37" i="11"/>
  <c r="H37" i="11"/>
  <c r="C37" i="11"/>
  <c r="P36" i="11"/>
  <c r="K36" i="11"/>
  <c r="G36" i="11"/>
  <c r="B36" i="11"/>
  <c r="O35" i="11"/>
  <c r="J35" i="11"/>
  <c r="E35" i="11"/>
  <c r="A35" i="11"/>
  <c r="N34" i="11"/>
  <c r="I34" i="11"/>
  <c r="D34" i="11"/>
  <c r="Q33" i="11"/>
  <c r="M33" i="11"/>
  <c r="H33" i="11"/>
  <c r="C33" i="11"/>
  <c r="K25" i="11"/>
  <c r="G25" i="11"/>
  <c r="B25" i="11"/>
  <c r="O24" i="11"/>
  <c r="J24" i="11"/>
  <c r="E24" i="11"/>
  <c r="A24" i="11"/>
  <c r="N23" i="11"/>
  <c r="I23" i="11"/>
  <c r="D23" i="11"/>
  <c r="Q22" i="11"/>
  <c r="M22" i="11"/>
  <c r="H22" i="11"/>
  <c r="C22" i="11"/>
  <c r="P21" i="11"/>
  <c r="K21" i="11"/>
  <c r="G21" i="11"/>
  <c r="B21" i="11"/>
  <c r="O13" i="11"/>
  <c r="J13" i="11"/>
  <c r="E13" i="11"/>
  <c r="A13" i="11"/>
  <c r="N12" i="11"/>
  <c r="I12" i="11"/>
  <c r="D12" i="11"/>
  <c r="Q11" i="11"/>
  <c r="M11" i="11"/>
  <c r="H11" i="11"/>
  <c r="C11" i="11"/>
  <c r="P10" i="11"/>
  <c r="K10" i="11"/>
  <c r="G10" i="11"/>
  <c r="B10" i="11"/>
  <c r="O9" i="11"/>
  <c r="J9" i="11"/>
  <c r="E9" i="11"/>
  <c r="A9" i="11"/>
  <c r="Q49" i="11"/>
  <c r="M49" i="11"/>
  <c r="H49" i="11"/>
  <c r="C49" i="11"/>
  <c r="P48" i="11"/>
  <c r="K48" i="11"/>
  <c r="G48" i="11"/>
  <c r="B48" i="11"/>
  <c r="O47" i="11"/>
  <c r="J47" i="11"/>
  <c r="E47" i="11"/>
  <c r="A47" i="11"/>
  <c r="N46" i="11"/>
  <c r="I46" i="11"/>
  <c r="D46" i="11"/>
  <c r="Q45" i="11"/>
  <c r="M45" i="11"/>
  <c r="H45" i="11"/>
  <c r="C45" i="11"/>
  <c r="P37" i="11"/>
  <c r="K37" i="11"/>
  <c r="G37" i="11"/>
  <c r="B37" i="11"/>
  <c r="O36" i="11"/>
  <c r="J36" i="11"/>
  <c r="E36" i="11"/>
  <c r="A36" i="11"/>
  <c r="N35" i="11"/>
  <c r="I35" i="11"/>
  <c r="D35" i="11"/>
  <c r="Q34" i="11"/>
  <c r="M34" i="11"/>
  <c r="H34" i="11"/>
  <c r="C34" i="11"/>
  <c r="P33" i="11"/>
  <c r="K33" i="11"/>
  <c r="G33" i="11"/>
  <c r="B33" i="11"/>
  <c r="J25" i="11"/>
  <c r="E25" i="11"/>
  <c r="A25" i="11"/>
  <c r="N24" i="11"/>
  <c r="I24" i="11"/>
  <c r="D24" i="11"/>
  <c r="Q23" i="11"/>
  <c r="M23" i="11"/>
  <c r="H23" i="11"/>
  <c r="C23" i="11"/>
  <c r="P22" i="11"/>
  <c r="K22" i="11"/>
  <c r="G22" i="11"/>
  <c r="B22" i="11"/>
  <c r="O21" i="11"/>
  <c r="J21" i="11"/>
  <c r="E21" i="11"/>
  <c r="A21" i="11"/>
  <c r="N13" i="11"/>
  <c r="I13" i="11"/>
  <c r="D13" i="11"/>
  <c r="Q12" i="11"/>
  <c r="M12" i="11"/>
  <c r="H12" i="11"/>
  <c r="C12" i="11"/>
  <c r="P11" i="11"/>
  <c r="K11" i="11"/>
  <c r="G11" i="11"/>
  <c r="B11" i="11"/>
  <c r="O10" i="11"/>
  <c r="J10" i="11"/>
  <c r="E10" i="11"/>
  <c r="A10" i="11"/>
  <c r="N9" i="11"/>
  <c r="I9" i="11"/>
  <c r="D9" i="11"/>
  <c r="Q5" i="11"/>
  <c r="P49" i="11"/>
  <c r="K49" i="11"/>
  <c r="G49" i="11"/>
  <c r="B49" i="11"/>
  <c r="O48" i="11"/>
  <c r="J48" i="11"/>
  <c r="E48" i="11"/>
  <c r="A48" i="11"/>
  <c r="N47" i="11"/>
  <c r="I47" i="11"/>
  <c r="D47" i="11"/>
  <c r="Q46" i="11"/>
  <c r="M46" i="11"/>
  <c r="H46" i="11"/>
  <c r="C46" i="11"/>
  <c r="P45" i="11"/>
  <c r="K45" i="11"/>
  <c r="G45" i="11"/>
  <c r="B45" i="11"/>
  <c r="O37" i="11"/>
  <c r="J37" i="11"/>
  <c r="E37" i="11"/>
  <c r="A37" i="11"/>
  <c r="N36" i="11"/>
  <c r="I36" i="11"/>
  <c r="D36" i="11"/>
  <c r="M35" i="11"/>
  <c r="H35" i="11"/>
  <c r="C35" i="11"/>
  <c r="P34" i="11"/>
  <c r="K34" i="11"/>
  <c r="G34" i="11"/>
  <c r="B34" i="11"/>
  <c r="O33" i="11"/>
  <c r="J33" i="11"/>
  <c r="E33" i="11"/>
  <c r="I25" i="11"/>
  <c r="D25" i="11"/>
  <c r="Q24" i="11"/>
  <c r="M24" i="11"/>
  <c r="H24" i="11"/>
  <c r="C24" i="11"/>
  <c r="P23" i="11"/>
  <c r="K23" i="11"/>
  <c r="G23" i="11"/>
  <c r="B23" i="11"/>
  <c r="O22" i="11"/>
  <c r="J22" i="11"/>
  <c r="E22" i="11"/>
  <c r="A22" i="11"/>
  <c r="N21" i="11"/>
  <c r="I21" i="11"/>
  <c r="D21" i="11"/>
  <c r="Q13" i="11"/>
  <c r="M13" i="11"/>
  <c r="H13" i="11"/>
  <c r="C13" i="11"/>
  <c r="P12" i="11"/>
  <c r="K12" i="11"/>
  <c r="G12" i="11"/>
  <c r="B12" i="11"/>
  <c r="O11" i="11"/>
  <c r="J11" i="11"/>
  <c r="E11" i="11"/>
  <c r="A11" i="11"/>
  <c r="N10" i="11"/>
  <c r="I10" i="11"/>
  <c r="D10" i="11"/>
  <c r="Q9" i="11"/>
  <c r="M9" i="11"/>
  <c r="H9" i="11"/>
  <c r="C9" i="11"/>
  <c r="O49" i="11"/>
  <c r="N48" i="11"/>
  <c r="M47" i="11"/>
  <c r="K46" i="11"/>
  <c r="J45" i="11"/>
  <c r="I37" i="11"/>
  <c r="H36" i="11"/>
  <c r="G35" i="11"/>
  <c r="E34" i="11"/>
  <c r="D33" i="11"/>
  <c r="P24" i="11"/>
  <c r="O23" i="11"/>
  <c r="N22" i="11"/>
  <c r="M21" i="11"/>
  <c r="K13" i="11"/>
  <c r="J12" i="11"/>
  <c r="I11" i="11"/>
  <c r="H10" i="11"/>
  <c r="G9" i="11"/>
  <c r="J49" i="11"/>
  <c r="I48" i="11"/>
  <c r="H47" i="11"/>
  <c r="G46" i="11"/>
  <c r="E45" i="11"/>
  <c r="D37" i="11"/>
  <c r="C36" i="11"/>
  <c r="B35" i="11"/>
  <c r="A34" i="11"/>
  <c r="M25" i="11"/>
  <c r="K24" i="11"/>
  <c r="J23" i="11"/>
  <c r="I22" i="11"/>
  <c r="H21" i="11"/>
  <c r="G13" i="11"/>
  <c r="E12" i="11"/>
  <c r="D11" i="11"/>
  <c r="C10" i="11"/>
  <c r="B9" i="11"/>
  <c r="E49" i="11"/>
  <c r="D48" i="11"/>
  <c r="C47" i="11"/>
  <c r="B46" i="11"/>
  <c r="A45" i="11"/>
  <c r="Q36" i="11"/>
  <c r="P35" i="11"/>
  <c r="O34" i="11"/>
  <c r="N33" i="11"/>
  <c r="H25" i="11"/>
  <c r="G24" i="11"/>
  <c r="E23" i="11"/>
  <c r="D22" i="11"/>
  <c r="C21" i="11"/>
  <c r="B13" i="11"/>
  <c r="A12" i="11"/>
  <c r="Q10" i="11"/>
  <c r="P9" i="11"/>
  <c r="O45" i="11"/>
  <c r="J34" i="11"/>
  <c r="A23" i="11"/>
  <c r="N11" i="11"/>
  <c r="A49" i="11"/>
  <c r="N37" i="11"/>
  <c r="I33" i="11"/>
  <c r="Q21" i="11"/>
  <c r="M10" i="11"/>
  <c r="Q47" i="11"/>
  <c r="M36" i="11"/>
  <c r="C25" i="11"/>
  <c r="P13" i="11"/>
  <c r="K9" i="11"/>
  <c r="K35" i="11"/>
  <c r="H366" i="4"/>
  <c r="H362" i="4"/>
  <c r="H358" i="4"/>
  <c r="H354" i="4"/>
  <c r="H350" i="4"/>
  <c r="H346" i="4"/>
  <c r="H342" i="4"/>
  <c r="H338" i="4"/>
  <c r="H334" i="4"/>
  <c r="H330" i="4"/>
  <c r="H326" i="4"/>
  <c r="H322" i="4"/>
  <c r="H318" i="4"/>
  <c r="H314" i="4"/>
  <c r="H310" i="4"/>
  <c r="H306" i="4"/>
  <c r="H302" i="4"/>
  <c r="H298" i="4"/>
  <c r="H294" i="4"/>
  <c r="H290" i="4"/>
  <c r="H286" i="4"/>
  <c r="H282" i="4"/>
  <c r="H278" i="4"/>
  <c r="H274" i="4"/>
  <c r="H270" i="4"/>
  <c r="H266" i="4"/>
  <c r="H262" i="4"/>
  <c r="H258" i="4"/>
  <c r="H254" i="4"/>
  <c r="H250" i="4"/>
  <c r="H246" i="4"/>
  <c r="H242" i="4"/>
  <c r="H238" i="4"/>
  <c r="H234" i="4"/>
  <c r="H230" i="4"/>
  <c r="H226" i="4"/>
  <c r="H222" i="4"/>
  <c r="H218" i="4"/>
  <c r="H214" i="4"/>
  <c r="H210" i="4"/>
  <c r="H206" i="4"/>
  <c r="H202" i="4"/>
  <c r="H198" i="4"/>
  <c r="H194" i="4"/>
  <c r="H190" i="4"/>
  <c r="H186" i="4"/>
  <c r="H182" i="4"/>
  <c r="H178" i="4"/>
  <c r="H174" i="4"/>
  <c r="H170" i="4"/>
  <c r="H166" i="4"/>
  <c r="H162" i="4"/>
  <c r="H158" i="4"/>
  <c r="H154" i="4"/>
  <c r="H150" i="4"/>
  <c r="H146" i="4"/>
  <c r="H142" i="4"/>
  <c r="H138" i="4"/>
  <c r="H134" i="4"/>
  <c r="H130" i="4"/>
  <c r="H126" i="4"/>
  <c r="H122" i="4"/>
  <c r="H118" i="4"/>
  <c r="H114" i="4"/>
  <c r="H110" i="4"/>
  <c r="H106" i="4"/>
  <c r="H102" i="4"/>
  <c r="H98" i="4"/>
  <c r="H94" i="4"/>
  <c r="H90" i="4"/>
  <c r="H86" i="4"/>
  <c r="H82" i="4"/>
  <c r="H78" i="4"/>
  <c r="H74" i="4"/>
  <c r="H70" i="4"/>
  <c r="H66" i="4"/>
  <c r="H62" i="4"/>
  <c r="H58" i="4"/>
  <c r="H54" i="4"/>
  <c r="H50" i="4"/>
  <c r="H46" i="4"/>
  <c r="H42" i="4"/>
  <c r="H38" i="4"/>
  <c r="H34" i="4"/>
  <c r="H30" i="4"/>
  <c r="H26" i="4"/>
  <c r="H22" i="4"/>
  <c r="H18" i="4"/>
  <c r="H14" i="4"/>
  <c r="H10" i="4"/>
  <c r="H6" i="4"/>
  <c r="H2" i="4"/>
  <c r="B24" i="11"/>
  <c r="O12" i="11"/>
  <c r="H364" i="4"/>
  <c r="H360" i="4"/>
  <c r="H356" i="4"/>
  <c r="H352" i="4"/>
  <c r="H348" i="4"/>
  <c r="H344" i="4"/>
  <c r="H340" i="4"/>
  <c r="H336" i="4"/>
  <c r="H332" i="4"/>
  <c r="H328" i="4"/>
  <c r="H324" i="4"/>
  <c r="H320" i="4"/>
  <c r="H316" i="4"/>
  <c r="H312" i="4"/>
  <c r="H308" i="4"/>
  <c r="H304" i="4"/>
  <c r="H300" i="4"/>
  <c r="H296" i="4"/>
  <c r="H292" i="4"/>
  <c r="H288" i="4"/>
  <c r="H284" i="4"/>
  <c r="H280" i="4"/>
  <c r="H276" i="4"/>
  <c r="H272" i="4"/>
  <c r="H268" i="4"/>
  <c r="H264" i="4"/>
  <c r="H260" i="4"/>
  <c r="H256" i="4"/>
  <c r="H252" i="4"/>
  <c r="H248" i="4"/>
  <c r="H244" i="4"/>
  <c r="H240" i="4"/>
  <c r="H236" i="4"/>
  <c r="H232" i="4"/>
  <c r="H228" i="4"/>
  <c r="H224" i="4"/>
  <c r="H220" i="4"/>
  <c r="H216" i="4"/>
  <c r="H212" i="4"/>
  <c r="H208" i="4"/>
  <c r="H204" i="4"/>
  <c r="H200" i="4"/>
  <c r="H196" i="4"/>
  <c r="H192" i="4"/>
  <c r="H188" i="4"/>
  <c r="H184" i="4"/>
  <c r="H180" i="4"/>
  <c r="H176" i="4"/>
  <c r="H172" i="4"/>
  <c r="H168" i="4"/>
  <c r="H164" i="4"/>
  <c r="H160" i="4"/>
  <c r="H156" i="4"/>
  <c r="H152" i="4"/>
  <c r="H148" i="4"/>
  <c r="H144" i="4"/>
  <c r="H140" i="4"/>
  <c r="H136" i="4"/>
  <c r="H132" i="4"/>
  <c r="H128" i="4"/>
  <c r="H124" i="4"/>
  <c r="H120" i="4"/>
  <c r="H116" i="4"/>
  <c r="H112" i="4"/>
  <c r="H108" i="4"/>
  <c r="H104" i="4"/>
  <c r="H100" i="4"/>
  <c r="H96" i="4"/>
  <c r="H92" i="4"/>
  <c r="H88" i="4"/>
  <c r="H84" i="4"/>
  <c r="H80" i="4"/>
  <c r="H76" i="4"/>
  <c r="H72" i="4"/>
  <c r="H68" i="4"/>
  <c r="H64" i="4"/>
  <c r="H60" i="4"/>
  <c r="H56" i="4"/>
  <c r="H52" i="4"/>
  <c r="H48" i="4"/>
  <c r="H44" i="4"/>
  <c r="H40" i="4"/>
  <c r="H36" i="4"/>
  <c r="H32" i="4"/>
  <c r="H28" i="4"/>
  <c r="H24" i="4"/>
  <c r="H20" i="4"/>
  <c r="H16" i="4"/>
  <c r="H12" i="4"/>
  <c r="H8" i="4"/>
  <c r="H4" i="4"/>
  <c r="O49" i="15"/>
  <c r="J49" i="15"/>
  <c r="E49" i="15"/>
  <c r="A49" i="15"/>
  <c r="N48" i="15"/>
  <c r="I48" i="15"/>
  <c r="D48" i="15"/>
  <c r="Q47" i="15"/>
  <c r="M47" i="15"/>
  <c r="H47" i="15"/>
  <c r="C47" i="15"/>
  <c r="P46" i="15"/>
  <c r="K46" i="15"/>
  <c r="G46" i="15"/>
  <c r="B46" i="15"/>
  <c r="O45" i="15"/>
  <c r="J45" i="15"/>
  <c r="E45" i="15"/>
  <c r="A45" i="15"/>
  <c r="N37" i="15"/>
  <c r="I37" i="15"/>
  <c r="D37" i="15"/>
  <c r="Q36" i="15"/>
  <c r="M36" i="15"/>
  <c r="H36" i="15"/>
  <c r="C36" i="15"/>
  <c r="P35" i="15"/>
  <c r="K35" i="15"/>
  <c r="G35" i="15"/>
  <c r="B35" i="15"/>
  <c r="O34" i="15"/>
  <c r="J34" i="15"/>
  <c r="E34" i="15"/>
  <c r="A34" i="15"/>
  <c r="N33" i="15"/>
  <c r="I33" i="15"/>
  <c r="D33" i="15"/>
  <c r="M25" i="15"/>
  <c r="H25" i="15"/>
  <c r="C25" i="15"/>
  <c r="P24" i="15"/>
  <c r="K24" i="15"/>
  <c r="G24" i="15"/>
  <c r="B24" i="15"/>
  <c r="O23" i="15"/>
  <c r="J23" i="15"/>
  <c r="E23" i="15"/>
  <c r="A23" i="15"/>
  <c r="N22" i="15"/>
  <c r="I22" i="15"/>
  <c r="D22" i="15"/>
  <c r="Q21" i="15"/>
  <c r="M21" i="15"/>
  <c r="H21" i="15"/>
  <c r="C21" i="15"/>
  <c r="P13" i="15"/>
  <c r="K13" i="15"/>
  <c r="G13" i="15"/>
  <c r="B13" i="15"/>
  <c r="O12" i="15"/>
  <c r="J12" i="15"/>
  <c r="E12" i="15"/>
  <c r="A12" i="15"/>
  <c r="N11" i="15"/>
  <c r="I11" i="15"/>
  <c r="D11" i="15"/>
  <c r="Q10" i="15"/>
  <c r="M10" i="15"/>
  <c r="H10" i="15"/>
  <c r="C10" i="15"/>
  <c r="P9" i="15"/>
  <c r="K9" i="15"/>
  <c r="G9" i="15"/>
  <c r="B9" i="15"/>
  <c r="Q5" i="15"/>
  <c r="N49" i="15"/>
  <c r="I49" i="15"/>
  <c r="D49" i="15"/>
  <c r="Q48" i="15"/>
  <c r="M48" i="15"/>
  <c r="H48" i="15"/>
  <c r="C48" i="15"/>
  <c r="P47" i="15"/>
  <c r="K47" i="15"/>
  <c r="G47" i="15"/>
  <c r="B47" i="15"/>
  <c r="O46" i="15"/>
  <c r="J46" i="15"/>
  <c r="E46" i="15"/>
  <c r="A46" i="15"/>
  <c r="N45" i="15"/>
  <c r="I45" i="15"/>
  <c r="D45" i="15"/>
  <c r="Q37" i="15"/>
  <c r="M37" i="15"/>
  <c r="H37" i="15"/>
  <c r="C37" i="15"/>
  <c r="P36" i="15"/>
  <c r="K36" i="15"/>
  <c r="G36" i="15"/>
  <c r="B36" i="15"/>
  <c r="O35" i="15"/>
  <c r="J35" i="15"/>
  <c r="E35" i="15"/>
  <c r="A35" i="15"/>
  <c r="N34" i="15"/>
  <c r="I34" i="15"/>
  <c r="D34" i="15"/>
  <c r="Q33" i="15"/>
  <c r="M33" i="15"/>
  <c r="H33" i="15"/>
  <c r="C33" i="15"/>
  <c r="K25" i="15"/>
  <c r="G25" i="15"/>
  <c r="B25" i="15"/>
  <c r="O24" i="15"/>
  <c r="J24" i="15"/>
  <c r="E24" i="15"/>
  <c r="A24" i="15"/>
  <c r="N23" i="15"/>
  <c r="I23" i="15"/>
  <c r="D23" i="15"/>
  <c r="Q22" i="15"/>
  <c r="M22" i="15"/>
  <c r="H22" i="15"/>
  <c r="C22" i="15"/>
  <c r="P21" i="15"/>
  <c r="K21" i="15"/>
  <c r="G21" i="15"/>
  <c r="B21" i="15"/>
  <c r="O13" i="15"/>
  <c r="J13" i="15"/>
  <c r="E13" i="15"/>
  <c r="A13" i="15"/>
  <c r="N12" i="15"/>
  <c r="I12" i="15"/>
  <c r="D12" i="15"/>
  <c r="Q11" i="15"/>
  <c r="M11" i="15"/>
  <c r="H11" i="15"/>
  <c r="C11" i="15"/>
  <c r="P10" i="15"/>
  <c r="K10" i="15"/>
  <c r="G10" i="15"/>
  <c r="B10" i="15"/>
  <c r="O9" i="15"/>
  <c r="J9" i="15"/>
  <c r="E9" i="15"/>
  <c r="A9" i="15"/>
  <c r="Q49" i="15"/>
  <c r="M49" i="15"/>
  <c r="H49" i="15"/>
  <c r="C49" i="15"/>
  <c r="P48" i="15"/>
  <c r="K48" i="15"/>
  <c r="G48" i="15"/>
  <c r="B48" i="15"/>
  <c r="O47" i="15"/>
  <c r="J47" i="15"/>
  <c r="E47" i="15"/>
  <c r="A47" i="15"/>
  <c r="N46" i="15"/>
  <c r="I46" i="15"/>
  <c r="D46" i="15"/>
  <c r="Q45" i="15"/>
  <c r="M45" i="15"/>
  <c r="H45" i="15"/>
  <c r="C45" i="15"/>
  <c r="P37" i="15"/>
  <c r="K37" i="15"/>
  <c r="G37" i="15"/>
  <c r="B37" i="15"/>
  <c r="O36" i="15"/>
  <c r="J36" i="15"/>
  <c r="E36" i="15"/>
  <c r="A36" i="15"/>
  <c r="N35" i="15"/>
  <c r="I35" i="15"/>
  <c r="D35" i="15"/>
  <c r="Q34" i="15"/>
  <c r="M34" i="15"/>
  <c r="H34" i="15"/>
  <c r="C34" i="15"/>
  <c r="P33" i="15"/>
  <c r="K33" i="15"/>
  <c r="G33" i="15"/>
  <c r="B33" i="15"/>
  <c r="J25" i="15"/>
  <c r="E25" i="15"/>
  <c r="A25" i="15"/>
  <c r="N24" i="15"/>
  <c r="I24" i="15"/>
  <c r="D24" i="15"/>
  <c r="Q23" i="15"/>
  <c r="M23" i="15"/>
  <c r="H23" i="15"/>
  <c r="C23" i="15"/>
  <c r="P22" i="15"/>
  <c r="K22" i="15"/>
  <c r="G22" i="15"/>
  <c r="B22" i="15"/>
  <c r="O21" i="15"/>
  <c r="J21" i="15"/>
  <c r="E21" i="15"/>
  <c r="A21" i="15"/>
  <c r="N13" i="15"/>
  <c r="I13" i="15"/>
  <c r="D13" i="15"/>
  <c r="Q12" i="15"/>
  <c r="P49" i="15"/>
  <c r="O48" i="15"/>
  <c r="N47" i="15"/>
  <c r="M46" i="15"/>
  <c r="K45" i="15"/>
  <c r="J37" i="15"/>
  <c r="I36" i="15"/>
  <c r="H35" i="15"/>
  <c r="G34" i="15"/>
  <c r="E33" i="15"/>
  <c r="Q24" i="15"/>
  <c r="P23" i="15"/>
  <c r="O22" i="15"/>
  <c r="N21" i="15"/>
  <c r="M13" i="15"/>
  <c r="M12" i="15"/>
  <c r="C12" i="15"/>
  <c r="K11" i="15"/>
  <c r="B11" i="15"/>
  <c r="J10" i="15"/>
  <c r="A10" i="15"/>
  <c r="I9" i="15"/>
  <c r="K49" i="15"/>
  <c r="J48" i="15"/>
  <c r="I47" i="15"/>
  <c r="H46" i="15"/>
  <c r="G45" i="15"/>
  <c r="E37" i="15"/>
  <c r="D36" i="15"/>
  <c r="C35" i="15"/>
  <c r="B34" i="15"/>
  <c r="M24" i="15"/>
  <c r="K23" i="15"/>
  <c r="J22" i="15"/>
  <c r="I21" i="15"/>
  <c r="H13" i="15"/>
  <c r="K12" i="15"/>
  <c r="B12" i="15"/>
  <c r="J11" i="15"/>
  <c r="A11" i="15"/>
  <c r="I10" i="15"/>
  <c r="Q9" i="15"/>
  <c r="H9" i="15"/>
  <c r="G49" i="15"/>
  <c r="E48" i="15"/>
  <c r="D47" i="15"/>
  <c r="C46" i="15"/>
  <c r="B45" i="15"/>
  <c r="A37" i="15"/>
  <c r="P34" i="15"/>
  <c r="O33" i="15"/>
  <c r="I25" i="15"/>
  <c r="H24" i="15"/>
  <c r="G23" i="15"/>
  <c r="E22" i="15"/>
  <c r="D21" i="15"/>
  <c r="C13" i="15"/>
  <c r="H12" i="15"/>
  <c r="P11" i="15"/>
  <c r="G11" i="15"/>
  <c r="O10" i="15"/>
  <c r="E10" i="15"/>
  <c r="N9" i="15"/>
  <c r="D9" i="15"/>
  <c r="A48" i="15"/>
  <c r="N36" i="15"/>
  <c r="D25" i="15"/>
  <c r="Q13" i="15"/>
  <c r="E11" i="15"/>
  <c r="C9" i="15"/>
  <c r="Q46" i="15"/>
  <c r="M35" i="15"/>
  <c r="C24" i="15"/>
  <c r="P12" i="15"/>
  <c r="N10" i="15"/>
  <c r="P45" i="15"/>
  <c r="K34" i="15"/>
  <c r="B23" i="15"/>
  <c r="G12" i="15"/>
  <c r="D10" i="15"/>
  <c r="A22" i="15"/>
  <c r="L365" i="4"/>
  <c r="L361" i="4"/>
  <c r="L357" i="4"/>
  <c r="L353" i="4"/>
  <c r="L349" i="4"/>
  <c r="L345" i="4"/>
  <c r="L341" i="4"/>
  <c r="L337" i="4"/>
  <c r="L333" i="4"/>
  <c r="L329" i="4"/>
  <c r="L325" i="4"/>
  <c r="L321" i="4"/>
  <c r="L317" i="4"/>
  <c r="L313" i="4"/>
  <c r="L309" i="4"/>
  <c r="L305" i="4"/>
  <c r="L301" i="4"/>
  <c r="L297" i="4"/>
  <c r="L293" i="4"/>
  <c r="L289" i="4"/>
  <c r="L285" i="4"/>
  <c r="L281" i="4"/>
  <c r="L277" i="4"/>
  <c r="L273" i="4"/>
  <c r="B49" i="15"/>
  <c r="O11" i="15"/>
  <c r="L364" i="4"/>
  <c r="L360" i="4"/>
  <c r="L356" i="4"/>
  <c r="L352" i="4"/>
  <c r="L348" i="4"/>
  <c r="L344" i="4"/>
  <c r="L340" i="4"/>
  <c r="L336" i="4"/>
  <c r="L332" i="4"/>
  <c r="L328" i="4"/>
  <c r="L324" i="4"/>
  <c r="L320" i="4"/>
  <c r="L316" i="4"/>
  <c r="L312" i="4"/>
  <c r="L308" i="4"/>
  <c r="L304" i="4"/>
  <c r="L300" i="4"/>
  <c r="L296" i="4"/>
  <c r="L292" i="4"/>
  <c r="L288" i="4"/>
  <c r="L284" i="4"/>
  <c r="L280" i="4"/>
  <c r="L276" i="4"/>
  <c r="O37" i="15"/>
  <c r="M9" i="15"/>
  <c r="L363" i="4"/>
  <c r="L355" i="4"/>
  <c r="L347" i="4"/>
  <c r="L339" i="4"/>
  <c r="L331" i="4"/>
  <c r="L323" i="4"/>
  <c r="L315" i="4"/>
  <c r="L307" i="4"/>
  <c r="L299" i="4"/>
  <c r="L291" i="4"/>
  <c r="L283" i="4"/>
  <c r="L275" i="4"/>
  <c r="L270" i="4"/>
  <c r="L266" i="4"/>
  <c r="L262" i="4"/>
  <c r="L258" i="4"/>
  <c r="L254" i="4"/>
  <c r="L250" i="4"/>
  <c r="L246" i="4"/>
  <c r="L242" i="4"/>
  <c r="L238" i="4"/>
  <c r="L234" i="4"/>
  <c r="L230" i="4"/>
  <c r="L226" i="4"/>
  <c r="L222" i="4"/>
  <c r="L218" i="4"/>
  <c r="L214" i="4"/>
  <c r="L210" i="4"/>
  <c r="L206" i="4"/>
  <c r="L202" i="4"/>
  <c r="L198" i="4"/>
  <c r="L194" i="4"/>
  <c r="L190" i="4"/>
  <c r="L186" i="4"/>
  <c r="L182" i="4"/>
  <c r="L178" i="4"/>
  <c r="L174" i="4"/>
  <c r="L170" i="4"/>
  <c r="L166" i="4"/>
  <c r="L162" i="4"/>
  <c r="L158" i="4"/>
  <c r="L154" i="4"/>
  <c r="L150" i="4"/>
  <c r="L146" i="4"/>
  <c r="L142" i="4"/>
  <c r="L138" i="4"/>
  <c r="L134" i="4"/>
  <c r="L130" i="4"/>
  <c r="L126" i="4"/>
  <c r="L122" i="4"/>
  <c r="L118" i="4"/>
  <c r="L114" i="4"/>
  <c r="L110" i="4"/>
  <c r="L106" i="4"/>
  <c r="L102" i="4"/>
  <c r="L98" i="4"/>
  <c r="L94" i="4"/>
  <c r="L90" i="4"/>
  <c r="L86" i="4"/>
  <c r="L82" i="4"/>
  <c r="L78" i="4"/>
  <c r="L74" i="4"/>
  <c r="L70" i="4"/>
  <c r="L66" i="4"/>
  <c r="L62" i="4"/>
  <c r="L58" i="4"/>
  <c r="L54" i="4"/>
  <c r="L50" i="4"/>
  <c r="L46" i="4"/>
  <c r="L42" i="4"/>
  <c r="L38" i="4"/>
  <c r="L34" i="4"/>
  <c r="L30" i="4"/>
  <c r="L26" i="4"/>
  <c r="L22" i="4"/>
  <c r="L18" i="4"/>
  <c r="L14" i="4"/>
  <c r="L10" i="4"/>
  <c r="L6" i="4"/>
  <c r="L2" i="4"/>
  <c r="L362" i="4"/>
  <c r="L354" i="4"/>
  <c r="L346" i="4"/>
  <c r="L338" i="4"/>
  <c r="L330" i="4"/>
  <c r="L322" i="4"/>
  <c r="L314" i="4"/>
  <c r="L306" i="4"/>
  <c r="L298" i="4"/>
  <c r="L290" i="4"/>
  <c r="L282" i="4"/>
  <c r="L274" i="4"/>
  <c r="L269" i="4"/>
  <c r="L265" i="4"/>
  <c r="L261" i="4"/>
  <c r="L257" i="4"/>
  <c r="L253" i="4"/>
  <c r="L249" i="4"/>
  <c r="L245" i="4"/>
  <c r="L241" i="4"/>
  <c r="L237" i="4"/>
  <c r="L233" i="4"/>
  <c r="L229" i="4"/>
  <c r="L225" i="4"/>
  <c r="L221" i="4"/>
  <c r="L217" i="4"/>
  <c r="L213" i="4"/>
  <c r="L209" i="4"/>
  <c r="L205" i="4"/>
  <c r="L201" i="4"/>
  <c r="L197" i="4"/>
  <c r="L193" i="4"/>
  <c r="L189" i="4"/>
  <c r="L185" i="4"/>
  <c r="L181" i="4"/>
  <c r="L177" i="4"/>
  <c r="L173" i="4"/>
  <c r="L169" i="4"/>
  <c r="L165" i="4"/>
  <c r="L161" i="4"/>
  <c r="L157" i="4"/>
  <c r="L153" i="4"/>
  <c r="L149" i="4"/>
  <c r="L145" i="4"/>
  <c r="L141" i="4"/>
  <c r="L137" i="4"/>
  <c r="L133" i="4"/>
  <c r="L129" i="4"/>
  <c r="L125" i="4"/>
  <c r="L121" i="4"/>
  <c r="L117" i="4"/>
  <c r="L113" i="4"/>
  <c r="L109" i="4"/>
  <c r="L105" i="4"/>
  <c r="L101" i="4"/>
  <c r="L97" i="4"/>
  <c r="L93" i="4"/>
  <c r="L89" i="4"/>
  <c r="L85" i="4"/>
  <c r="L81" i="4"/>
  <c r="L77" i="4"/>
  <c r="L73" i="4"/>
  <c r="L69" i="4"/>
  <c r="L65" i="4"/>
  <c r="L61" i="4"/>
  <c r="L57" i="4"/>
  <c r="L53" i="4"/>
  <c r="L49" i="4"/>
  <c r="L45" i="4"/>
  <c r="L41" i="4"/>
  <c r="L37" i="4"/>
  <c r="L33" i="4"/>
  <c r="L29" i="4"/>
  <c r="L25" i="4"/>
  <c r="L21" i="4"/>
  <c r="L17" i="4"/>
  <c r="L13" i="4"/>
  <c r="L9" i="4"/>
  <c r="L5" i="4"/>
  <c r="J33" i="15"/>
  <c r="L359" i="4"/>
  <c r="L351" i="4"/>
  <c r="L343" i="4"/>
  <c r="L335" i="4"/>
  <c r="L327" i="4"/>
  <c r="L319" i="4"/>
  <c r="L311" i="4"/>
  <c r="L303" i="4"/>
  <c r="L295" i="4"/>
  <c r="L287" i="4"/>
  <c r="L279" i="4"/>
  <c r="L272" i="4"/>
  <c r="L268" i="4"/>
  <c r="L264" i="4"/>
  <c r="L260" i="4"/>
  <c r="L256" i="4"/>
  <c r="L252" i="4"/>
  <c r="L248" i="4"/>
  <c r="L244" i="4"/>
  <c r="L240" i="4"/>
  <c r="L236" i="4"/>
  <c r="L232" i="4"/>
  <c r="L228" i="4"/>
  <c r="L224" i="4"/>
  <c r="L220" i="4"/>
  <c r="L216" i="4"/>
  <c r="L212" i="4"/>
  <c r="L208" i="4"/>
  <c r="L204" i="4"/>
  <c r="L200" i="4"/>
  <c r="L196" i="4"/>
  <c r="L192" i="4"/>
  <c r="L188" i="4"/>
  <c r="L184" i="4"/>
  <c r="L180" i="4"/>
  <c r="L176" i="4"/>
  <c r="L172" i="4"/>
  <c r="L168" i="4"/>
  <c r="L164" i="4"/>
  <c r="L160" i="4"/>
  <c r="L156" i="4"/>
  <c r="L152" i="4"/>
  <c r="L148" i="4"/>
  <c r="L144" i="4"/>
  <c r="L140" i="4"/>
  <c r="L136" i="4"/>
  <c r="L132" i="4"/>
  <c r="L128" i="4"/>
  <c r="L124" i="4"/>
  <c r="L120" i="4"/>
  <c r="L116" i="4"/>
  <c r="L112" i="4"/>
  <c r="L108" i="4"/>
  <c r="L104" i="4"/>
  <c r="L100" i="4"/>
  <c r="L96" i="4"/>
  <c r="L92" i="4"/>
  <c r="L88" i="4"/>
  <c r="L84" i="4"/>
  <c r="L80" i="4"/>
  <c r="L76" i="4"/>
  <c r="L72" i="4"/>
  <c r="L68" i="4"/>
  <c r="L64" i="4"/>
  <c r="L60" i="4"/>
  <c r="L56" i="4"/>
  <c r="L52" i="4"/>
  <c r="L48" i="4"/>
  <c r="L44" i="4"/>
  <c r="L40" i="4"/>
  <c r="L36" i="4"/>
  <c r="L32" i="4"/>
  <c r="L28" i="4"/>
  <c r="L24" i="4"/>
  <c r="L20" i="4"/>
  <c r="L16" i="4"/>
  <c r="L12" i="4"/>
  <c r="L8" i="4"/>
  <c r="L4" i="4"/>
  <c r="P49" i="19"/>
  <c r="K49" i="19"/>
  <c r="G49" i="19"/>
  <c r="B49" i="19"/>
  <c r="O48" i="19"/>
  <c r="J48" i="19"/>
  <c r="E48" i="19"/>
  <c r="A48" i="19"/>
  <c r="N47" i="19"/>
  <c r="I47" i="19"/>
  <c r="D47" i="19"/>
  <c r="Q46" i="19"/>
  <c r="M46" i="19"/>
  <c r="H46" i="19"/>
  <c r="C46" i="19"/>
  <c r="P45" i="19"/>
  <c r="K45" i="19"/>
  <c r="G45" i="19"/>
  <c r="B45" i="19"/>
  <c r="O37" i="19"/>
  <c r="J37" i="19"/>
  <c r="E37" i="19"/>
  <c r="A37" i="19"/>
  <c r="N36" i="19"/>
  <c r="I36" i="19"/>
  <c r="D36" i="19"/>
  <c r="M35" i="19"/>
  <c r="H35" i="19"/>
  <c r="C35" i="19"/>
  <c r="P34" i="19"/>
  <c r="K34" i="19"/>
  <c r="G34" i="19"/>
  <c r="B34" i="19"/>
  <c r="O33" i="19"/>
  <c r="J33" i="19"/>
  <c r="E33" i="19"/>
  <c r="I25" i="19"/>
  <c r="D25" i="19"/>
  <c r="Q24" i="19"/>
  <c r="M24" i="19"/>
  <c r="H24" i="19"/>
  <c r="C24" i="19"/>
  <c r="P23" i="19"/>
  <c r="K23" i="19"/>
  <c r="G23" i="19"/>
  <c r="B23" i="19"/>
  <c r="O22" i="19"/>
  <c r="J22" i="19"/>
  <c r="E22" i="19"/>
  <c r="A22" i="19"/>
  <c r="N21" i="19"/>
  <c r="I21" i="19"/>
  <c r="D21" i="19"/>
  <c r="Q13" i="19"/>
  <c r="M13" i="19"/>
  <c r="H13" i="19"/>
  <c r="C13" i="19"/>
  <c r="P12" i="19"/>
  <c r="K12" i="19"/>
  <c r="G12" i="19"/>
  <c r="B12" i="19"/>
  <c r="O11" i="19"/>
  <c r="J11" i="19"/>
  <c r="E11" i="19"/>
  <c r="A11" i="19"/>
  <c r="N10" i="19"/>
  <c r="I10" i="19"/>
  <c r="D10" i="19"/>
  <c r="Q9" i="19"/>
  <c r="M9" i="19"/>
  <c r="H9" i="19"/>
  <c r="C9" i="19"/>
  <c r="O49" i="19"/>
  <c r="J49" i="19"/>
  <c r="E49" i="19"/>
  <c r="A49" i="19"/>
  <c r="N48" i="19"/>
  <c r="I48" i="19"/>
  <c r="D48" i="19"/>
  <c r="Q47" i="19"/>
  <c r="M47" i="19"/>
  <c r="H47" i="19"/>
  <c r="C47" i="19"/>
  <c r="P46" i="19"/>
  <c r="K46" i="19"/>
  <c r="G46" i="19"/>
  <c r="B46" i="19"/>
  <c r="O45" i="19"/>
  <c r="J45" i="19"/>
  <c r="E45" i="19"/>
  <c r="A45" i="19"/>
  <c r="N37" i="19"/>
  <c r="I37" i="19"/>
  <c r="D37" i="19"/>
  <c r="Q36" i="19"/>
  <c r="M36" i="19"/>
  <c r="H36" i="19"/>
  <c r="C36" i="19"/>
  <c r="P35" i="19"/>
  <c r="K35" i="19"/>
  <c r="G35" i="19"/>
  <c r="B35" i="19"/>
  <c r="O34" i="19"/>
  <c r="J34" i="19"/>
  <c r="E34" i="19"/>
  <c r="A34" i="19"/>
  <c r="N33" i="19"/>
  <c r="I33" i="19"/>
  <c r="D33" i="19"/>
  <c r="M25" i="19"/>
  <c r="H25" i="19"/>
  <c r="C25" i="19"/>
  <c r="P24" i="19"/>
  <c r="K24" i="19"/>
  <c r="G24" i="19"/>
  <c r="B24" i="19"/>
  <c r="O23" i="19"/>
  <c r="J23" i="19"/>
  <c r="E23" i="19"/>
  <c r="A23" i="19"/>
  <c r="N22" i="19"/>
  <c r="I22" i="19"/>
  <c r="D22" i="19"/>
  <c r="Q21" i="19"/>
  <c r="M21" i="19"/>
  <c r="H21" i="19"/>
  <c r="C21" i="19"/>
  <c r="P13" i="19"/>
  <c r="K13" i="19"/>
  <c r="G13" i="19"/>
  <c r="B13" i="19"/>
  <c r="O12" i="19"/>
  <c r="J12" i="19"/>
  <c r="E12" i="19"/>
  <c r="A12" i="19"/>
  <c r="N11" i="19"/>
  <c r="I11" i="19"/>
  <c r="D11" i="19"/>
  <c r="Q10" i="19"/>
  <c r="M10" i="19"/>
  <c r="H10" i="19"/>
  <c r="C10" i="19"/>
  <c r="P9" i="19"/>
  <c r="K9" i="19"/>
  <c r="G9" i="19"/>
  <c r="B9" i="19"/>
  <c r="N49" i="19"/>
  <c r="I49" i="19"/>
  <c r="D49" i="19"/>
  <c r="Q48" i="19"/>
  <c r="M48" i="19"/>
  <c r="H48" i="19"/>
  <c r="C48" i="19"/>
  <c r="P47" i="19"/>
  <c r="K47" i="19"/>
  <c r="G47" i="19"/>
  <c r="B47" i="19"/>
  <c r="O46" i="19"/>
  <c r="J46" i="19"/>
  <c r="E46" i="19"/>
  <c r="A46" i="19"/>
  <c r="N45" i="19"/>
  <c r="I45" i="19"/>
  <c r="D45" i="19"/>
  <c r="Q37" i="19"/>
  <c r="M37" i="19"/>
  <c r="H37" i="19"/>
  <c r="C37" i="19"/>
  <c r="P36" i="19"/>
  <c r="K36" i="19"/>
  <c r="G36" i="19"/>
  <c r="B36" i="19"/>
  <c r="O35" i="19"/>
  <c r="J35" i="19"/>
  <c r="E35" i="19"/>
  <c r="A35" i="19"/>
  <c r="N34" i="19"/>
  <c r="I34" i="19"/>
  <c r="D34" i="19"/>
  <c r="Q33" i="19"/>
  <c r="M33" i="19"/>
  <c r="H33" i="19"/>
  <c r="C33" i="19"/>
  <c r="K25" i="19"/>
  <c r="G25" i="19"/>
  <c r="B25" i="19"/>
  <c r="O24" i="19"/>
  <c r="J24" i="19"/>
  <c r="E24" i="19"/>
  <c r="A24" i="19"/>
  <c r="N23" i="19"/>
  <c r="I23" i="19"/>
  <c r="D23" i="19"/>
  <c r="Q22" i="19"/>
  <c r="M22" i="19"/>
  <c r="H22" i="19"/>
  <c r="C22" i="19"/>
  <c r="P21" i="19"/>
  <c r="K21" i="19"/>
  <c r="G21" i="19"/>
  <c r="B21" i="19"/>
  <c r="O13" i="19"/>
  <c r="J13" i="19"/>
  <c r="E13" i="19"/>
  <c r="A13" i="19"/>
  <c r="N12" i="19"/>
  <c r="I12" i="19"/>
  <c r="D12" i="19"/>
  <c r="Q11" i="19"/>
  <c r="M11" i="19"/>
  <c r="H11" i="19"/>
  <c r="C11" i="19"/>
  <c r="P10" i="19"/>
  <c r="K10" i="19"/>
  <c r="G10" i="19"/>
  <c r="B10" i="19"/>
  <c r="O9" i="19"/>
  <c r="J9" i="19"/>
  <c r="E9" i="19"/>
  <c r="A9" i="19"/>
  <c r="M49" i="19"/>
  <c r="K48" i="19"/>
  <c r="J47" i="19"/>
  <c r="I46" i="19"/>
  <c r="H45" i="19"/>
  <c r="G37" i="19"/>
  <c r="E36" i="19"/>
  <c r="D35" i="19"/>
  <c r="C34" i="19"/>
  <c r="B33" i="19"/>
  <c r="N24" i="19"/>
  <c r="M23" i="19"/>
  <c r="K22" i="19"/>
  <c r="J21" i="19"/>
  <c r="I13" i="19"/>
  <c r="H12" i="19"/>
  <c r="G11" i="19"/>
  <c r="E10" i="19"/>
  <c r="D9" i="19"/>
  <c r="H49" i="19"/>
  <c r="G48" i="19"/>
  <c r="E47" i="19"/>
  <c r="D46" i="19"/>
  <c r="C45" i="19"/>
  <c r="B37" i="19"/>
  <c r="A36" i="19"/>
  <c r="Q34" i="19"/>
  <c r="P33" i="19"/>
  <c r="J25" i="19"/>
  <c r="I24" i="19"/>
  <c r="H23" i="19"/>
  <c r="G22" i="19"/>
  <c r="E21" i="19"/>
  <c r="D13" i="19"/>
  <c r="C12" i="19"/>
  <c r="B11" i="19"/>
  <c r="A10" i="19"/>
  <c r="C49" i="19"/>
  <c r="B48" i="19"/>
  <c r="A47" i="19"/>
  <c r="Q45" i="19"/>
  <c r="P37" i="19"/>
  <c r="O36" i="19"/>
  <c r="N35" i="19"/>
  <c r="M34" i="19"/>
  <c r="K33" i="19"/>
  <c r="E25" i="19"/>
  <c r="D24" i="19"/>
  <c r="C23" i="19"/>
  <c r="B22" i="19"/>
  <c r="A21" i="19"/>
  <c r="Q12" i="19"/>
  <c r="P11" i="19"/>
  <c r="O10" i="19"/>
  <c r="N9" i="19"/>
  <c r="O47" i="19"/>
  <c r="J36" i="19"/>
  <c r="A25" i="19"/>
  <c r="N13" i="19"/>
  <c r="I9" i="19"/>
  <c r="N46" i="19"/>
  <c r="I35" i="19"/>
  <c r="Q23" i="19"/>
  <c r="M12" i="19"/>
  <c r="Q5" i="19"/>
  <c r="Q49" i="19"/>
  <c r="M45" i="19"/>
  <c r="H34" i="19"/>
  <c r="P22" i="19"/>
  <c r="K11" i="19"/>
  <c r="P48" i="19"/>
  <c r="J10" i="19"/>
  <c r="K37" i="19"/>
  <c r="G33" i="19"/>
  <c r="P365" i="4"/>
  <c r="P361" i="4"/>
  <c r="P357" i="4"/>
  <c r="P353" i="4"/>
  <c r="P349" i="4"/>
  <c r="P345" i="4"/>
  <c r="P341" i="4"/>
  <c r="P337" i="4"/>
  <c r="P333" i="4"/>
  <c r="P329" i="4"/>
  <c r="P325" i="4"/>
  <c r="P321" i="4"/>
  <c r="P317" i="4"/>
  <c r="P313" i="4"/>
  <c r="P309" i="4"/>
  <c r="P305" i="4"/>
  <c r="P301" i="4"/>
  <c r="P297" i="4"/>
  <c r="P293" i="4"/>
  <c r="P289" i="4"/>
  <c r="P285" i="4"/>
  <c r="P281" i="4"/>
  <c r="P277" i="4"/>
  <c r="P273" i="4"/>
  <c r="P269" i="4"/>
  <c r="P265" i="4"/>
  <c r="P261" i="4"/>
  <c r="P257" i="4"/>
  <c r="P253" i="4"/>
  <c r="P249" i="4"/>
  <c r="P245" i="4"/>
  <c r="P241" i="4"/>
  <c r="P237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125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364" i="4"/>
  <c r="P360" i="4"/>
  <c r="P356" i="4"/>
  <c r="P352" i="4"/>
  <c r="P348" i="4"/>
  <c r="P344" i="4"/>
  <c r="P340" i="4"/>
  <c r="P336" i="4"/>
  <c r="P332" i="4"/>
  <c r="P328" i="4"/>
  <c r="P324" i="4"/>
  <c r="P320" i="4"/>
  <c r="P316" i="4"/>
  <c r="P312" i="4"/>
  <c r="P308" i="4"/>
  <c r="P304" i="4"/>
  <c r="P300" i="4"/>
  <c r="P296" i="4"/>
  <c r="P292" i="4"/>
  <c r="P288" i="4"/>
  <c r="P284" i="4"/>
  <c r="P280" i="4"/>
  <c r="P276" i="4"/>
  <c r="P272" i="4"/>
  <c r="P268" i="4"/>
  <c r="P264" i="4"/>
  <c r="P260" i="4"/>
  <c r="P256" i="4"/>
  <c r="P252" i="4"/>
  <c r="P248" i="4"/>
  <c r="P244" i="4"/>
  <c r="P240" i="4"/>
  <c r="P236" i="4"/>
  <c r="P232" i="4"/>
  <c r="P228" i="4"/>
  <c r="P224" i="4"/>
  <c r="P220" i="4"/>
  <c r="P216" i="4"/>
  <c r="P212" i="4"/>
  <c r="P208" i="4"/>
  <c r="P204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4" i="4"/>
  <c r="O21" i="19"/>
  <c r="P363" i="4"/>
  <c r="P359" i="4"/>
  <c r="P355" i="4"/>
  <c r="P351" i="4"/>
  <c r="P347" i="4"/>
  <c r="P343" i="4"/>
  <c r="P339" i="4"/>
  <c r="P335" i="4"/>
  <c r="P331" i="4"/>
  <c r="P327" i="4"/>
  <c r="P323" i="4"/>
  <c r="P319" i="4"/>
  <c r="P315" i="4"/>
  <c r="P311" i="4"/>
  <c r="P307" i="4"/>
  <c r="P303" i="4"/>
  <c r="P299" i="4"/>
  <c r="P295" i="4"/>
  <c r="P291" i="4"/>
  <c r="P287" i="4"/>
  <c r="P283" i="4"/>
  <c r="P279" i="4"/>
  <c r="P275" i="4"/>
  <c r="P271" i="4"/>
  <c r="P267" i="4"/>
  <c r="P263" i="4"/>
  <c r="P259" i="4"/>
  <c r="P255" i="4"/>
  <c r="P251" i="4"/>
  <c r="P247" i="4"/>
  <c r="P243" i="4"/>
  <c r="P239" i="4"/>
  <c r="P235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P7" i="4"/>
  <c r="P3" i="4"/>
  <c r="P354" i="4"/>
  <c r="P338" i="4"/>
  <c r="P322" i="4"/>
  <c r="P306" i="4"/>
  <c r="P290" i="4"/>
  <c r="P274" i="4"/>
  <c r="P258" i="4"/>
  <c r="P242" i="4"/>
  <c r="P226" i="4"/>
  <c r="P210" i="4"/>
  <c r="P194" i="4"/>
  <c r="P178" i="4"/>
  <c r="P162" i="4"/>
  <c r="P146" i="4"/>
  <c r="P130" i="4"/>
  <c r="P114" i="4"/>
  <c r="P98" i="4"/>
  <c r="P82" i="4"/>
  <c r="P66" i="4"/>
  <c r="P50" i="4"/>
  <c r="P34" i="4"/>
  <c r="P18" i="4"/>
  <c r="P2" i="4"/>
  <c r="P366" i="4"/>
  <c r="P350" i="4"/>
  <c r="P334" i="4"/>
  <c r="P318" i="4"/>
  <c r="P302" i="4"/>
  <c r="P286" i="4"/>
  <c r="P270" i="4"/>
  <c r="P254" i="4"/>
  <c r="P238" i="4"/>
  <c r="P222" i="4"/>
  <c r="P206" i="4"/>
  <c r="P190" i="4"/>
  <c r="P174" i="4"/>
  <c r="P158" i="4"/>
  <c r="P142" i="4"/>
  <c r="P126" i="4"/>
  <c r="P110" i="4"/>
  <c r="P94" i="4"/>
  <c r="P78" i="4"/>
  <c r="P62" i="4"/>
  <c r="P46" i="4"/>
  <c r="P30" i="4"/>
  <c r="P14" i="4"/>
  <c r="P362" i="4"/>
  <c r="P346" i="4"/>
  <c r="P330" i="4"/>
  <c r="P314" i="4"/>
  <c r="P298" i="4"/>
  <c r="P282" i="4"/>
  <c r="P266" i="4"/>
  <c r="P250" i="4"/>
  <c r="P234" i="4"/>
  <c r="P218" i="4"/>
  <c r="P202" i="4"/>
  <c r="P186" i="4"/>
  <c r="P170" i="4"/>
  <c r="P154" i="4"/>
  <c r="P138" i="4"/>
  <c r="P122" i="4"/>
  <c r="P106" i="4"/>
  <c r="P90" i="4"/>
  <c r="P74" i="4"/>
  <c r="P58" i="4"/>
  <c r="P42" i="4"/>
  <c r="P26" i="4"/>
  <c r="P10" i="4"/>
  <c r="O49" i="23"/>
  <c r="J49" i="23"/>
  <c r="E49" i="23"/>
  <c r="A49" i="23"/>
  <c r="N48" i="23"/>
  <c r="I48" i="23"/>
  <c r="D48" i="23"/>
  <c r="Q47" i="23"/>
  <c r="M47" i="23"/>
  <c r="H47" i="23"/>
  <c r="C47" i="23"/>
  <c r="P46" i="23"/>
  <c r="K46" i="23"/>
  <c r="G46" i="23"/>
  <c r="B46" i="23"/>
  <c r="O45" i="23"/>
  <c r="J45" i="23"/>
  <c r="E45" i="23"/>
  <c r="A45" i="23"/>
  <c r="N37" i="23"/>
  <c r="I37" i="23"/>
  <c r="D37" i="23"/>
  <c r="Q36" i="23"/>
  <c r="M36" i="23"/>
  <c r="H36" i="23"/>
  <c r="C36" i="23"/>
  <c r="P35" i="23"/>
  <c r="K35" i="23"/>
  <c r="G35" i="23"/>
  <c r="B35" i="23"/>
  <c r="O34" i="23"/>
  <c r="J34" i="23"/>
  <c r="E34" i="23"/>
  <c r="A34" i="23"/>
  <c r="N33" i="23"/>
  <c r="I33" i="23"/>
  <c r="D33" i="23"/>
  <c r="M25" i="23"/>
  <c r="H25" i="23"/>
  <c r="C25" i="23"/>
  <c r="P24" i="23"/>
  <c r="K24" i="23"/>
  <c r="G24" i="23"/>
  <c r="B24" i="23"/>
  <c r="O23" i="23"/>
  <c r="J23" i="23"/>
  <c r="E23" i="23"/>
  <c r="A23" i="23"/>
  <c r="N22" i="23"/>
  <c r="I22" i="23"/>
  <c r="D22" i="23"/>
  <c r="Q21" i="23"/>
  <c r="M21" i="23"/>
  <c r="H21" i="23"/>
  <c r="C21" i="23"/>
  <c r="P13" i="23"/>
  <c r="K13" i="23"/>
  <c r="G13" i="23"/>
  <c r="A13" i="23"/>
  <c r="N12" i="23"/>
  <c r="I12" i="23"/>
  <c r="D12" i="23"/>
  <c r="Q11" i="23"/>
  <c r="M11" i="23"/>
  <c r="H11" i="23"/>
  <c r="C11" i="23"/>
  <c r="P10" i="23"/>
  <c r="K10" i="23"/>
  <c r="G10" i="23"/>
  <c r="B10" i="23"/>
  <c r="O9" i="23"/>
  <c r="J9" i="23"/>
  <c r="E9" i="23"/>
  <c r="A9" i="23"/>
  <c r="Q5" i="23"/>
  <c r="Q49" i="23"/>
  <c r="M49" i="23"/>
  <c r="H49" i="23"/>
  <c r="C49" i="23"/>
  <c r="P48" i="23"/>
  <c r="K48" i="23"/>
  <c r="G48" i="23"/>
  <c r="B48" i="23"/>
  <c r="O47" i="23"/>
  <c r="J47" i="23"/>
  <c r="E47" i="23"/>
  <c r="A47" i="23"/>
  <c r="N46" i="23"/>
  <c r="I46" i="23"/>
  <c r="D46" i="23"/>
  <c r="Q45" i="23"/>
  <c r="M45" i="23"/>
  <c r="H45" i="23"/>
  <c r="C45" i="23"/>
  <c r="P37" i="23"/>
  <c r="K37" i="23"/>
  <c r="G37" i="23"/>
  <c r="B37" i="23"/>
  <c r="O36" i="23"/>
  <c r="J36" i="23"/>
  <c r="E36" i="23"/>
  <c r="A36" i="23"/>
  <c r="N35" i="23"/>
  <c r="I35" i="23"/>
  <c r="D35" i="23"/>
  <c r="Q34" i="23"/>
  <c r="M34" i="23"/>
  <c r="H34" i="23"/>
  <c r="C34" i="23"/>
  <c r="P33" i="23"/>
  <c r="K33" i="23"/>
  <c r="G33" i="23"/>
  <c r="B33" i="23"/>
  <c r="J25" i="23"/>
  <c r="E25" i="23"/>
  <c r="A25" i="23"/>
  <c r="N24" i="23"/>
  <c r="I24" i="23"/>
  <c r="D24" i="23"/>
  <c r="Q23" i="23"/>
  <c r="M23" i="23"/>
  <c r="H23" i="23"/>
  <c r="C23" i="23"/>
  <c r="P22" i="23"/>
  <c r="K22" i="23"/>
  <c r="G22" i="23"/>
  <c r="B22" i="23"/>
  <c r="O21" i="23"/>
  <c r="J21" i="23"/>
  <c r="E21" i="23"/>
  <c r="A21" i="23"/>
  <c r="N13" i="23"/>
  <c r="I13" i="23"/>
  <c r="C13" i="23"/>
  <c r="P12" i="23"/>
  <c r="K12" i="23"/>
  <c r="G12" i="23"/>
  <c r="B12" i="23"/>
  <c r="O11" i="23"/>
  <c r="J11" i="23"/>
  <c r="E11" i="23"/>
  <c r="A11" i="23"/>
  <c r="N10" i="23"/>
  <c r="I10" i="23"/>
  <c r="D10" i="23"/>
  <c r="Q9" i="23"/>
  <c r="M9" i="23"/>
  <c r="H9" i="23"/>
  <c r="C9" i="23"/>
  <c r="I49" i="23"/>
  <c r="Q48" i="23"/>
  <c r="H48" i="23"/>
  <c r="P47" i="23"/>
  <c r="G47" i="23"/>
  <c r="O46" i="23"/>
  <c r="E46" i="23"/>
  <c r="N45" i="23"/>
  <c r="D45" i="23"/>
  <c r="M37" i="23"/>
  <c r="C37" i="23"/>
  <c r="K36" i="23"/>
  <c r="B36" i="23"/>
  <c r="J35" i="23"/>
  <c r="A35" i="23"/>
  <c r="I34" i="23"/>
  <c r="Q33" i="23"/>
  <c r="H33" i="23"/>
  <c r="K25" i="23"/>
  <c r="B25" i="23"/>
  <c r="J24" i="23"/>
  <c r="A24" i="23"/>
  <c r="I23" i="23"/>
  <c r="Q22" i="23"/>
  <c r="H22" i="23"/>
  <c r="P21" i="23"/>
  <c r="G21" i="23"/>
  <c r="O13" i="23"/>
  <c r="E13" i="23"/>
  <c r="M12" i="23"/>
  <c r="C12" i="23"/>
  <c r="K11" i="23"/>
  <c r="B11" i="23"/>
  <c r="J10" i="23"/>
  <c r="A10" i="23"/>
  <c r="I9" i="23"/>
  <c r="P49" i="23"/>
  <c r="G49" i="23"/>
  <c r="O48" i="23"/>
  <c r="E48" i="23"/>
  <c r="N47" i="23"/>
  <c r="D47" i="23"/>
  <c r="M46" i="23"/>
  <c r="C46" i="23"/>
  <c r="K45" i="23"/>
  <c r="B45" i="23"/>
  <c r="J37" i="23"/>
  <c r="A37" i="23"/>
  <c r="I36" i="23"/>
  <c r="Q35" i="23"/>
  <c r="H35" i="23"/>
  <c r="P34" i="23"/>
  <c r="G34" i="23"/>
  <c r="O33" i="23"/>
  <c r="E33" i="23"/>
  <c r="I25" i="23"/>
  <c r="Q24" i="23"/>
  <c r="H24" i="23"/>
  <c r="P23" i="23"/>
  <c r="G23" i="23"/>
  <c r="O22" i="23"/>
  <c r="E22" i="23"/>
  <c r="N21" i="23"/>
  <c r="D21" i="23"/>
  <c r="M13" i="23"/>
  <c r="B13" i="23"/>
  <c r="J12" i="23"/>
  <c r="A12" i="23"/>
  <c r="I11" i="23"/>
  <c r="Q10" i="23"/>
  <c r="H10" i="23"/>
  <c r="P9" i="23"/>
  <c r="G9" i="23"/>
  <c r="N49" i="23"/>
  <c r="D49" i="23"/>
  <c r="M48" i="23"/>
  <c r="C48" i="23"/>
  <c r="K47" i="23"/>
  <c r="B47" i="23"/>
  <c r="J46" i="23"/>
  <c r="A46" i="23"/>
  <c r="I45" i="23"/>
  <c r="Q37" i="23"/>
  <c r="H37" i="23"/>
  <c r="P36" i="23"/>
  <c r="G36" i="23"/>
  <c r="O35" i="23"/>
  <c r="E35" i="23"/>
  <c r="N34" i="23"/>
  <c r="D34" i="23"/>
  <c r="M33" i="23"/>
  <c r="C33" i="23"/>
  <c r="G25" i="23"/>
  <c r="O24" i="23"/>
  <c r="E24" i="23"/>
  <c r="N23" i="23"/>
  <c r="D23" i="23"/>
  <c r="M22" i="23"/>
  <c r="C22" i="23"/>
  <c r="K21" i="23"/>
  <c r="B21" i="23"/>
  <c r="J13" i="23"/>
  <c r="Q12" i="23"/>
  <c r="H12" i="23"/>
  <c r="P11" i="23"/>
  <c r="G11" i="23"/>
  <c r="O10" i="23"/>
  <c r="E10" i="23"/>
  <c r="N9" i="23"/>
  <c r="D9" i="23"/>
  <c r="A48" i="23"/>
  <c r="P45" i="23"/>
  <c r="N36" i="23"/>
  <c r="K34" i="23"/>
  <c r="D25" i="23"/>
  <c r="B23" i="23"/>
  <c r="Q13" i="23"/>
  <c r="N11" i="23"/>
  <c r="K9" i="23"/>
  <c r="K49" i="23"/>
  <c r="I47" i="23"/>
  <c r="G45" i="23"/>
  <c r="D36" i="23"/>
  <c r="B34" i="23"/>
  <c r="M24" i="23"/>
  <c r="J22" i="23"/>
  <c r="H13" i="23"/>
  <c r="D11" i="23"/>
  <c r="B9" i="23"/>
  <c r="B49" i="23"/>
  <c r="Q46" i="23"/>
  <c r="O37" i="23"/>
  <c r="M35" i="23"/>
  <c r="J33" i="23"/>
  <c r="C24" i="23"/>
  <c r="A22" i="23"/>
  <c r="O12" i="23"/>
  <c r="M10" i="23"/>
  <c r="E37" i="23"/>
  <c r="I21" i="23"/>
  <c r="C35" i="23"/>
  <c r="E12" i="23"/>
  <c r="J48" i="23"/>
  <c r="C10" i="23"/>
  <c r="K23" i="23"/>
  <c r="T364" i="4"/>
  <c r="T360" i="4"/>
  <c r="T356" i="4"/>
  <c r="T352" i="4"/>
  <c r="T348" i="4"/>
  <c r="T344" i="4"/>
  <c r="T340" i="4"/>
  <c r="T336" i="4"/>
  <c r="T332" i="4"/>
  <c r="T328" i="4"/>
  <c r="T324" i="4"/>
  <c r="T320" i="4"/>
  <c r="T316" i="4"/>
  <c r="T312" i="4"/>
  <c r="T308" i="4"/>
  <c r="T304" i="4"/>
  <c r="T300" i="4"/>
  <c r="T296" i="4"/>
  <c r="T292" i="4"/>
  <c r="T288" i="4"/>
  <c r="T284" i="4"/>
  <c r="T280" i="4"/>
  <c r="T276" i="4"/>
  <c r="T272" i="4"/>
  <c r="T268" i="4"/>
  <c r="T264" i="4"/>
  <c r="T260" i="4"/>
  <c r="T256" i="4"/>
  <c r="T252" i="4"/>
  <c r="T248" i="4"/>
  <c r="T244" i="4"/>
  <c r="T240" i="4"/>
  <c r="T236" i="4"/>
  <c r="T232" i="4"/>
  <c r="T228" i="4"/>
  <c r="T224" i="4"/>
  <c r="T220" i="4"/>
  <c r="T216" i="4"/>
  <c r="T212" i="4"/>
  <c r="T208" i="4"/>
  <c r="T204" i="4"/>
  <c r="T200" i="4"/>
  <c r="T196" i="4"/>
  <c r="T192" i="4"/>
  <c r="T188" i="4"/>
  <c r="T184" i="4"/>
  <c r="T180" i="4"/>
  <c r="T176" i="4"/>
  <c r="T172" i="4"/>
  <c r="T168" i="4"/>
  <c r="T164" i="4"/>
  <c r="T160" i="4"/>
  <c r="T156" i="4"/>
  <c r="T152" i="4"/>
  <c r="T148" i="4"/>
  <c r="T144" i="4"/>
  <c r="T140" i="4"/>
  <c r="T136" i="4"/>
  <c r="T132" i="4"/>
  <c r="T128" i="4"/>
  <c r="T124" i="4"/>
  <c r="T120" i="4"/>
  <c r="T116" i="4"/>
  <c r="T112" i="4"/>
  <c r="T108" i="4"/>
  <c r="T104" i="4"/>
  <c r="T100" i="4"/>
  <c r="T96" i="4"/>
  <c r="T92" i="4"/>
  <c r="T88" i="4"/>
  <c r="T84" i="4"/>
  <c r="T80" i="4"/>
  <c r="T76" i="4"/>
  <c r="T72" i="4"/>
  <c r="T68" i="4"/>
  <c r="T64" i="4"/>
  <c r="T60" i="4"/>
  <c r="T56" i="4"/>
  <c r="T52" i="4"/>
  <c r="T48" i="4"/>
  <c r="T44" i="4"/>
  <c r="T40" i="4"/>
  <c r="T36" i="4"/>
  <c r="T32" i="4"/>
  <c r="T28" i="4"/>
  <c r="T24" i="4"/>
  <c r="T20" i="4"/>
  <c r="T16" i="4"/>
  <c r="T12" i="4"/>
  <c r="T8" i="4"/>
  <c r="T4" i="4"/>
  <c r="T363" i="4"/>
  <c r="T359" i="4"/>
  <c r="T355" i="4"/>
  <c r="T351" i="4"/>
  <c r="T347" i="4"/>
  <c r="T343" i="4"/>
  <c r="T339" i="4"/>
  <c r="T335" i="4"/>
  <c r="T331" i="4"/>
  <c r="T327" i="4"/>
  <c r="T323" i="4"/>
  <c r="T319" i="4"/>
  <c r="T315" i="4"/>
  <c r="T311" i="4"/>
  <c r="T307" i="4"/>
  <c r="T303" i="4"/>
  <c r="T299" i="4"/>
  <c r="T295" i="4"/>
  <c r="T291" i="4"/>
  <c r="T287" i="4"/>
  <c r="T283" i="4"/>
  <c r="T279" i="4"/>
  <c r="T275" i="4"/>
  <c r="T271" i="4"/>
  <c r="T267" i="4"/>
  <c r="T263" i="4"/>
  <c r="T259" i="4"/>
  <c r="T255" i="4"/>
  <c r="T251" i="4"/>
  <c r="T247" i="4"/>
  <c r="T243" i="4"/>
  <c r="T239" i="4"/>
  <c r="T235" i="4"/>
  <c r="T231" i="4"/>
  <c r="T227" i="4"/>
  <c r="T223" i="4"/>
  <c r="T219" i="4"/>
  <c r="T215" i="4"/>
  <c r="T211" i="4"/>
  <c r="T207" i="4"/>
  <c r="T203" i="4"/>
  <c r="T199" i="4"/>
  <c r="T195" i="4"/>
  <c r="T191" i="4"/>
  <c r="T187" i="4"/>
  <c r="T183" i="4"/>
  <c r="T179" i="4"/>
  <c r="T175" i="4"/>
  <c r="T171" i="4"/>
  <c r="T167" i="4"/>
  <c r="T163" i="4"/>
  <c r="T159" i="4"/>
  <c r="T155" i="4"/>
  <c r="T151" i="4"/>
  <c r="T147" i="4"/>
  <c r="T143" i="4"/>
  <c r="T139" i="4"/>
  <c r="T135" i="4"/>
  <c r="T131" i="4"/>
  <c r="T127" i="4"/>
  <c r="T123" i="4"/>
  <c r="T119" i="4"/>
  <c r="T115" i="4"/>
  <c r="T111" i="4"/>
  <c r="T107" i="4"/>
  <c r="T103" i="4"/>
  <c r="T99" i="4"/>
  <c r="T95" i="4"/>
  <c r="T91" i="4"/>
  <c r="T87" i="4"/>
  <c r="T83" i="4"/>
  <c r="T79" i="4"/>
  <c r="T75" i="4"/>
  <c r="T71" i="4"/>
  <c r="T67" i="4"/>
  <c r="T63" i="4"/>
  <c r="T59" i="4"/>
  <c r="T55" i="4"/>
  <c r="T51" i="4"/>
  <c r="T47" i="4"/>
  <c r="T43" i="4"/>
  <c r="T39" i="4"/>
  <c r="T35" i="4"/>
  <c r="T31" i="4"/>
  <c r="T27" i="4"/>
  <c r="T23" i="4"/>
  <c r="T19" i="4"/>
  <c r="T15" i="4"/>
  <c r="T11" i="4"/>
  <c r="T7" i="4"/>
  <c r="T3" i="4"/>
  <c r="T366" i="4"/>
  <c r="T362" i="4"/>
  <c r="T358" i="4"/>
  <c r="T354" i="4"/>
  <c r="T350" i="4"/>
  <c r="T346" i="4"/>
  <c r="T342" i="4"/>
  <c r="T338" i="4"/>
  <c r="T334" i="4"/>
  <c r="T330" i="4"/>
  <c r="T326" i="4"/>
  <c r="T322" i="4"/>
  <c r="T318" i="4"/>
  <c r="T314" i="4"/>
  <c r="T310" i="4"/>
  <c r="T306" i="4"/>
  <c r="T302" i="4"/>
  <c r="T298" i="4"/>
  <c r="T294" i="4"/>
  <c r="T290" i="4"/>
  <c r="T286" i="4"/>
  <c r="T282" i="4"/>
  <c r="T278" i="4"/>
  <c r="T274" i="4"/>
  <c r="T270" i="4"/>
  <c r="T266" i="4"/>
  <c r="T262" i="4"/>
  <c r="T258" i="4"/>
  <c r="T254" i="4"/>
  <c r="T250" i="4"/>
  <c r="T246" i="4"/>
  <c r="T242" i="4"/>
  <c r="T238" i="4"/>
  <c r="T234" i="4"/>
  <c r="T230" i="4"/>
  <c r="T226" i="4"/>
  <c r="T222" i="4"/>
  <c r="T218" i="4"/>
  <c r="T214" i="4"/>
  <c r="T210" i="4"/>
  <c r="T206" i="4"/>
  <c r="T202" i="4"/>
  <c r="T198" i="4"/>
  <c r="T194" i="4"/>
  <c r="T190" i="4"/>
  <c r="T186" i="4"/>
  <c r="T182" i="4"/>
  <c r="T178" i="4"/>
  <c r="T174" i="4"/>
  <c r="T170" i="4"/>
  <c r="T166" i="4"/>
  <c r="T162" i="4"/>
  <c r="T158" i="4"/>
  <c r="T154" i="4"/>
  <c r="T150" i="4"/>
  <c r="T357" i="4"/>
  <c r="T341" i="4"/>
  <c r="T325" i="4"/>
  <c r="T309" i="4"/>
  <c r="T293" i="4"/>
  <c r="T277" i="4"/>
  <c r="T261" i="4"/>
  <c r="T245" i="4"/>
  <c r="T229" i="4"/>
  <c r="T213" i="4"/>
  <c r="T197" i="4"/>
  <c r="T181" i="4"/>
  <c r="T165" i="4"/>
  <c r="T149" i="4"/>
  <c r="T141" i="4"/>
  <c r="T133" i="4"/>
  <c r="T125" i="4"/>
  <c r="T117" i="4"/>
  <c r="T109" i="4"/>
  <c r="T101" i="4"/>
  <c r="T93" i="4"/>
  <c r="T85" i="4"/>
  <c r="T77" i="4"/>
  <c r="T69" i="4"/>
  <c r="T61" i="4"/>
  <c r="T53" i="4"/>
  <c r="T45" i="4"/>
  <c r="T37" i="4"/>
  <c r="T29" i="4"/>
  <c r="T21" i="4"/>
  <c r="T13" i="4"/>
  <c r="T5" i="4"/>
  <c r="T353" i="4"/>
  <c r="T337" i="4"/>
  <c r="T321" i="4"/>
  <c r="T305" i="4"/>
  <c r="T289" i="4"/>
  <c r="T273" i="4"/>
  <c r="T257" i="4"/>
  <c r="T241" i="4"/>
  <c r="T225" i="4"/>
  <c r="T209" i="4"/>
  <c r="T193" i="4"/>
  <c r="T177" i="4"/>
  <c r="T161" i="4"/>
  <c r="T146" i="4"/>
  <c r="T138" i="4"/>
  <c r="T130" i="4"/>
  <c r="T122" i="4"/>
  <c r="T114" i="4"/>
  <c r="T106" i="4"/>
  <c r="T98" i="4"/>
  <c r="T90" i="4"/>
  <c r="T82" i="4"/>
  <c r="T74" i="4"/>
  <c r="T66" i="4"/>
  <c r="T58" i="4"/>
  <c r="T50" i="4"/>
  <c r="T42" i="4"/>
  <c r="T34" i="4"/>
  <c r="T26" i="4"/>
  <c r="T18" i="4"/>
  <c r="T10" i="4"/>
  <c r="T2" i="4"/>
  <c r="T365" i="4"/>
  <c r="T349" i="4"/>
  <c r="T333" i="4"/>
  <c r="T317" i="4"/>
  <c r="T301" i="4"/>
  <c r="T285" i="4"/>
  <c r="T269" i="4"/>
  <c r="T253" i="4"/>
  <c r="T237" i="4"/>
  <c r="T221" i="4"/>
  <c r="T205" i="4"/>
  <c r="T189" i="4"/>
  <c r="T173" i="4"/>
  <c r="T157" i="4"/>
  <c r="T145" i="4"/>
  <c r="T137" i="4"/>
  <c r="T129" i="4"/>
  <c r="T121" i="4"/>
  <c r="T113" i="4"/>
  <c r="T105" i="4"/>
  <c r="T97" i="4"/>
  <c r="T89" i="4"/>
  <c r="T81" i="4"/>
  <c r="T73" i="4"/>
  <c r="T65" i="4"/>
  <c r="T57" i="4"/>
  <c r="T49" i="4"/>
  <c r="T41" i="4"/>
  <c r="T33" i="4"/>
  <c r="T25" i="4"/>
  <c r="T17" i="4"/>
  <c r="T9" i="4"/>
  <c r="T345" i="4"/>
  <c r="T281" i="4"/>
  <c r="T217" i="4"/>
  <c r="T153" i="4"/>
  <c r="T118" i="4"/>
  <c r="T86" i="4"/>
  <c r="T54" i="4"/>
  <c r="T22" i="4"/>
  <c r="T329" i="4"/>
  <c r="T265" i="4"/>
  <c r="T201" i="4"/>
  <c r="T142" i="4"/>
  <c r="T110" i="4"/>
  <c r="T78" i="4"/>
  <c r="T46" i="4"/>
  <c r="T14" i="4"/>
  <c r="T313" i="4"/>
  <c r="T249" i="4"/>
  <c r="T185" i="4"/>
  <c r="T134" i="4"/>
  <c r="T102" i="4"/>
  <c r="T70" i="4"/>
  <c r="T38" i="4"/>
  <c r="T6" i="4"/>
  <c r="P49" i="27"/>
  <c r="K49" i="27"/>
  <c r="G49" i="27"/>
  <c r="B49" i="27"/>
  <c r="O48" i="27"/>
  <c r="J48" i="27"/>
  <c r="E48" i="27"/>
  <c r="A48" i="27"/>
  <c r="N47" i="27"/>
  <c r="I47" i="27"/>
  <c r="D47" i="27"/>
  <c r="Q46" i="27"/>
  <c r="M46" i="27"/>
  <c r="H46" i="27"/>
  <c r="C46" i="27"/>
  <c r="P45" i="27"/>
  <c r="K45" i="27"/>
  <c r="G45" i="27"/>
  <c r="B45" i="27"/>
  <c r="O37" i="27"/>
  <c r="J37" i="27"/>
  <c r="E37" i="27"/>
  <c r="A37" i="27"/>
  <c r="N36" i="27"/>
  <c r="I36" i="27"/>
  <c r="D36" i="27"/>
  <c r="Q35" i="27"/>
  <c r="M35" i="27"/>
  <c r="H35" i="27"/>
  <c r="C35" i="27"/>
  <c r="P34" i="27"/>
  <c r="K34" i="27"/>
  <c r="G34" i="27"/>
  <c r="B34" i="27"/>
  <c r="O33" i="27"/>
  <c r="J33" i="27"/>
  <c r="E33" i="27"/>
  <c r="O49" i="27"/>
  <c r="J49" i="27"/>
  <c r="E49" i="27"/>
  <c r="A49" i="27"/>
  <c r="N48" i="27"/>
  <c r="I48" i="27"/>
  <c r="D48" i="27"/>
  <c r="Q47" i="27"/>
  <c r="M47" i="27"/>
  <c r="H47" i="27"/>
  <c r="C47" i="27"/>
  <c r="P46" i="27"/>
  <c r="K46" i="27"/>
  <c r="G46" i="27"/>
  <c r="B46" i="27"/>
  <c r="O45" i="27"/>
  <c r="J45" i="27"/>
  <c r="E45" i="27"/>
  <c r="A45" i="27"/>
  <c r="N37" i="27"/>
  <c r="I37" i="27"/>
  <c r="D37" i="27"/>
  <c r="Q36" i="27"/>
  <c r="M36" i="27"/>
  <c r="H36" i="27"/>
  <c r="C36" i="27"/>
  <c r="P35" i="27"/>
  <c r="K35" i="27"/>
  <c r="G35" i="27"/>
  <c r="B35" i="27"/>
  <c r="O34" i="27"/>
  <c r="J34" i="27"/>
  <c r="E34" i="27"/>
  <c r="N49" i="27"/>
  <c r="I49" i="27"/>
  <c r="D49" i="27"/>
  <c r="Q48" i="27"/>
  <c r="M48" i="27"/>
  <c r="H48" i="27"/>
  <c r="C48" i="27"/>
  <c r="P47" i="27"/>
  <c r="K47" i="27"/>
  <c r="G47" i="27"/>
  <c r="B47" i="27"/>
  <c r="O46" i="27"/>
  <c r="J46" i="27"/>
  <c r="E46" i="27"/>
  <c r="A46" i="27"/>
  <c r="N45" i="27"/>
  <c r="I45" i="27"/>
  <c r="D45" i="27"/>
  <c r="Q37" i="27"/>
  <c r="M37" i="27"/>
  <c r="H37" i="27"/>
  <c r="C37" i="27"/>
  <c r="P36" i="27"/>
  <c r="K36" i="27"/>
  <c r="G36" i="27"/>
  <c r="B36" i="27"/>
  <c r="O35" i="27"/>
  <c r="J35" i="27"/>
  <c r="E35" i="27"/>
  <c r="A35" i="27"/>
  <c r="N34" i="27"/>
  <c r="I34" i="27"/>
  <c r="D34" i="27"/>
  <c r="Q33" i="27"/>
  <c r="M33" i="27"/>
  <c r="H33" i="27"/>
  <c r="C33" i="27"/>
  <c r="K25" i="27"/>
  <c r="Q5" i="27"/>
  <c r="Q49" i="27"/>
  <c r="P48" i="27"/>
  <c r="O47" i="27"/>
  <c r="N46" i="27"/>
  <c r="M45" i="27"/>
  <c r="K37" i="27"/>
  <c r="J36" i="27"/>
  <c r="I35" i="27"/>
  <c r="H34" i="27"/>
  <c r="N33" i="27"/>
  <c r="D33" i="27"/>
  <c r="I25" i="27"/>
  <c r="D25" i="27"/>
  <c r="Q24" i="27"/>
  <c r="M24" i="27"/>
  <c r="H24" i="27"/>
  <c r="C24" i="27"/>
  <c r="P23" i="27"/>
  <c r="K23" i="27"/>
  <c r="G23" i="27"/>
  <c r="B23" i="27"/>
  <c r="O22" i="27"/>
  <c r="J22" i="27"/>
  <c r="E22" i="27"/>
  <c r="A22" i="27"/>
  <c r="N21" i="27"/>
  <c r="I21" i="27"/>
  <c r="D21" i="27"/>
  <c r="Q13" i="27"/>
  <c r="M13" i="27"/>
  <c r="H13" i="27"/>
  <c r="B13" i="27"/>
  <c r="O12" i="27"/>
  <c r="J12" i="27"/>
  <c r="E12" i="27"/>
  <c r="A12" i="27"/>
  <c r="N11" i="27"/>
  <c r="I11" i="27"/>
  <c r="D11" i="27"/>
  <c r="Q10" i="27"/>
  <c r="M10" i="27"/>
  <c r="H10" i="27"/>
  <c r="C10" i="27"/>
  <c r="P9" i="27"/>
  <c r="K9" i="27"/>
  <c r="G9" i="27"/>
  <c r="B9" i="27"/>
  <c r="M49" i="27"/>
  <c r="K48" i="27"/>
  <c r="J47" i="27"/>
  <c r="I46" i="27"/>
  <c r="H45" i="27"/>
  <c r="G37" i="27"/>
  <c r="E36" i="27"/>
  <c r="D35" i="27"/>
  <c r="C34" i="27"/>
  <c r="K33" i="27"/>
  <c r="B33" i="27"/>
  <c r="H25" i="27"/>
  <c r="C25" i="27"/>
  <c r="P24" i="27"/>
  <c r="K24" i="27"/>
  <c r="G24" i="27"/>
  <c r="B24" i="27"/>
  <c r="O23" i="27"/>
  <c r="J23" i="27"/>
  <c r="E23" i="27"/>
  <c r="A23" i="27"/>
  <c r="N22" i="27"/>
  <c r="I22" i="27"/>
  <c r="D22" i="27"/>
  <c r="Q21" i="27"/>
  <c r="M21" i="27"/>
  <c r="H21" i="27"/>
  <c r="C21" i="27"/>
  <c r="P13" i="27"/>
  <c r="K13" i="27"/>
  <c r="G13" i="27"/>
  <c r="A13" i="27"/>
  <c r="N12" i="27"/>
  <c r="I12" i="27"/>
  <c r="D12" i="27"/>
  <c r="Q11" i="27"/>
  <c r="M11" i="27"/>
  <c r="H11" i="27"/>
  <c r="C11" i="27"/>
  <c r="P10" i="27"/>
  <c r="K10" i="27"/>
  <c r="G10" i="27"/>
  <c r="B10" i="27"/>
  <c r="O9" i="27"/>
  <c r="J9" i="27"/>
  <c r="E9" i="27"/>
  <c r="A9" i="27"/>
  <c r="H49" i="27"/>
  <c r="G48" i="27"/>
  <c r="E47" i="27"/>
  <c r="D46" i="27"/>
  <c r="C45" i="27"/>
  <c r="B37" i="27"/>
  <c r="A36" i="27"/>
  <c r="Q34" i="27"/>
  <c r="A34" i="27"/>
  <c r="I33" i="27"/>
  <c r="M25" i="27"/>
  <c r="G25" i="27"/>
  <c r="B25" i="27"/>
  <c r="O24" i="27"/>
  <c r="J24" i="27"/>
  <c r="E24" i="27"/>
  <c r="A24" i="27"/>
  <c r="N23" i="27"/>
  <c r="I23" i="27"/>
  <c r="D23" i="27"/>
  <c r="Q22" i="27"/>
  <c r="M22" i="27"/>
  <c r="H22" i="27"/>
  <c r="C22" i="27"/>
  <c r="P21" i="27"/>
  <c r="K21" i="27"/>
  <c r="G21" i="27"/>
  <c r="B21" i="27"/>
  <c r="O13" i="27"/>
  <c r="J13" i="27"/>
  <c r="E13" i="27"/>
  <c r="Q12" i="27"/>
  <c r="M12" i="27"/>
  <c r="H12" i="27"/>
  <c r="C12" i="27"/>
  <c r="P11" i="27"/>
  <c r="K11" i="27"/>
  <c r="G11" i="27"/>
  <c r="B11" i="27"/>
  <c r="O10" i="27"/>
  <c r="J10" i="27"/>
  <c r="E10" i="27"/>
  <c r="A10" i="27"/>
  <c r="N9" i="27"/>
  <c r="I9" i="27"/>
  <c r="D9" i="27"/>
  <c r="Q45" i="27"/>
  <c r="M34" i="27"/>
  <c r="E25" i="27"/>
  <c r="D24" i="27"/>
  <c r="C23" i="27"/>
  <c r="B22" i="27"/>
  <c r="A21" i="27"/>
  <c r="P12" i="27"/>
  <c r="O11" i="27"/>
  <c r="N10" i="27"/>
  <c r="M9" i="27"/>
  <c r="C49" i="27"/>
  <c r="P37" i="27"/>
  <c r="P33" i="27"/>
  <c r="A25" i="27"/>
  <c r="Q23" i="27"/>
  <c r="P22" i="27"/>
  <c r="O21" i="27"/>
  <c r="N13" i="27"/>
  <c r="K12" i="27"/>
  <c r="J11" i="27"/>
  <c r="I10" i="27"/>
  <c r="H9" i="27"/>
  <c r="B48" i="27"/>
  <c r="O36" i="27"/>
  <c r="G33" i="27"/>
  <c r="N24" i="27"/>
  <c r="M23" i="27"/>
  <c r="K22" i="27"/>
  <c r="J21" i="27"/>
  <c r="I13" i="27"/>
  <c r="G12" i="27"/>
  <c r="E11" i="27"/>
  <c r="D10" i="27"/>
  <c r="C9" i="27"/>
  <c r="A47" i="27"/>
  <c r="H23" i="27"/>
  <c r="B12" i="27"/>
  <c r="N35" i="27"/>
  <c r="G22" i="27"/>
  <c r="A11" i="27"/>
  <c r="J25" i="27"/>
  <c r="E21" i="27"/>
  <c r="Q9" i="27"/>
  <c r="C13" i="27"/>
  <c r="G3" i="4"/>
  <c r="G7" i="4"/>
  <c r="G11" i="4"/>
  <c r="G15" i="4"/>
  <c r="G19" i="4"/>
  <c r="G23" i="4"/>
  <c r="G27" i="4"/>
  <c r="G31" i="4"/>
  <c r="G35" i="4"/>
  <c r="G39" i="4"/>
  <c r="G43" i="4"/>
  <c r="G47" i="4"/>
  <c r="G51" i="4"/>
  <c r="G55" i="4"/>
  <c r="G59" i="4"/>
  <c r="G63" i="4"/>
  <c r="G67" i="4"/>
  <c r="G71" i="4"/>
  <c r="G75" i="4"/>
  <c r="G79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7" i="4"/>
  <c r="G171" i="4"/>
  <c r="G175" i="4"/>
  <c r="G179" i="4"/>
  <c r="G183" i="4"/>
  <c r="G187" i="4"/>
  <c r="G191" i="4"/>
  <c r="G195" i="4"/>
  <c r="G199" i="4"/>
  <c r="G203" i="4"/>
  <c r="G207" i="4"/>
  <c r="G211" i="4"/>
  <c r="G215" i="4"/>
  <c r="G219" i="4"/>
  <c r="G223" i="4"/>
  <c r="G227" i="4"/>
  <c r="G231" i="4"/>
  <c r="G235" i="4"/>
  <c r="G239" i="4"/>
  <c r="G243" i="4"/>
  <c r="G248" i="4"/>
  <c r="G256" i="4"/>
  <c r="G264" i="4"/>
  <c r="G272" i="4"/>
  <c r="G280" i="4"/>
  <c r="G288" i="4"/>
  <c r="G296" i="4"/>
  <c r="G304" i="4"/>
  <c r="G312" i="4"/>
  <c r="G320" i="4"/>
  <c r="G328" i="4"/>
  <c r="G336" i="4"/>
  <c r="G344" i="4"/>
  <c r="G352" i="4"/>
  <c r="G360" i="4"/>
  <c r="H3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I6" i="4"/>
  <c r="I14" i="4"/>
  <c r="I22" i="4"/>
  <c r="I30" i="4"/>
  <c r="I38" i="4"/>
  <c r="I46" i="4"/>
  <c r="P25" i="19"/>
  <c r="I54" i="4"/>
  <c r="I62" i="4"/>
  <c r="I70" i="4"/>
  <c r="I78" i="4"/>
  <c r="I86" i="4"/>
  <c r="I94" i="4"/>
  <c r="I102" i="4"/>
  <c r="I110" i="4"/>
  <c r="I118" i="4"/>
  <c r="I126" i="4"/>
  <c r="I134" i="4"/>
  <c r="I142" i="4"/>
  <c r="I150" i="4"/>
  <c r="I158" i="4"/>
  <c r="I166" i="4"/>
  <c r="I174" i="4"/>
  <c r="I182" i="4"/>
  <c r="I190" i="4"/>
  <c r="I198" i="4"/>
  <c r="I206" i="4"/>
  <c r="I214" i="4"/>
  <c r="I222" i="4"/>
  <c r="I230" i="4"/>
  <c r="I238" i="4"/>
  <c r="I246" i="4"/>
  <c r="I254" i="4"/>
  <c r="I262" i="4"/>
  <c r="I270" i="4"/>
  <c r="I278" i="4"/>
  <c r="I286" i="4"/>
  <c r="I294" i="4"/>
  <c r="I302" i="4"/>
  <c r="I310" i="4"/>
  <c r="I318" i="4"/>
  <c r="I326" i="4"/>
  <c r="I334" i="4"/>
  <c r="I342" i="4"/>
  <c r="I350" i="4"/>
  <c r="I358" i="4"/>
  <c r="I366" i="4"/>
  <c r="J9" i="4"/>
  <c r="J17" i="4"/>
  <c r="J25" i="4"/>
  <c r="J33" i="4"/>
  <c r="J41" i="4"/>
  <c r="J49" i="4"/>
  <c r="J57" i="4"/>
  <c r="J65" i="4"/>
  <c r="J73" i="4"/>
  <c r="J81" i="4"/>
  <c r="J89" i="4"/>
  <c r="J97" i="4"/>
  <c r="J105" i="4"/>
  <c r="J113" i="4"/>
  <c r="J121" i="4"/>
  <c r="J129" i="4"/>
  <c r="J137" i="4"/>
  <c r="J145" i="4"/>
  <c r="J153" i="4"/>
  <c r="J161" i="4"/>
  <c r="J169" i="4"/>
  <c r="J177" i="4"/>
  <c r="J185" i="4"/>
  <c r="J193" i="4"/>
  <c r="J201" i="4"/>
  <c r="J209" i="4"/>
  <c r="J217" i="4"/>
  <c r="J225" i="4"/>
  <c r="J233" i="4"/>
  <c r="J241" i="4"/>
  <c r="J249" i="4"/>
  <c r="J257" i="4"/>
  <c r="J265" i="4"/>
  <c r="J277" i="4"/>
  <c r="J293" i="4"/>
  <c r="J309" i="4"/>
  <c r="J325" i="4"/>
  <c r="J341" i="4"/>
  <c r="J357" i="4"/>
  <c r="K8" i="4"/>
  <c r="K24" i="4"/>
  <c r="K40" i="4"/>
  <c r="K56" i="4"/>
  <c r="K72" i="4"/>
  <c r="K88" i="4"/>
  <c r="K104" i="4"/>
  <c r="K120" i="4"/>
  <c r="K136" i="4"/>
  <c r="K152" i="4"/>
  <c r="K168" i="4"/>
  <c r="K184" i="4"/>
  <c r="K200" i="4"/>
  <c r="K216" i="4"/>
  <c r="K232" i="4"/>
  <c r="K248" i="4"/>
  <c r="K264" i="4"/>
  <c r="K280" i="4"/>
  <c r="K296" i="4"/>
  <c r="K312" i="4"/>
  <c r="K328" i="4"/>
  <c r="K344" i="4"/>
  <c r="K360" i="4"/>
  <c r="L11" i="4"/>
  <c r="L27" i="4"/>
  <c r="L43" i="4"/>
  <c r="L59" i="4"/>
  <c r="L75" i="4"/>
  <c r="L91" i="4"/>
  <c r="L107" i="4"/>
  <c r="L123" i="4"/>
  <c r="L139" i="4"/>
  <c r="L155" i="4"/>
  <c r="L171" i="4"/>
  <c r="L187" i="4"/>
  <c r="L203" i="4"/>
  <c r="L219" i="4"/>
  <c r="L235" i="4"/>
  <c r="L251" i="4"/>
  <c r="L267" i="4"/>
  <c r="L294" i="4"/>
  <c r="L326" i="4"/>
  <c r="L358" i="4"/>
  <c r="M25" i="4"/>
  <c r="M57" i="4"/>
  <c r="M89" i="4"/>
  <c r="M121" i="4"/>
  <c r="M153" i="4"/>
  <c r="M185" i="4"/>
  <c r="M217" i="4"/>
  <c r="M249" i="4"/>
  <c r="M281" i="4"/>
  <c r="M313" i="4"/>
  <c r="M345" i="4"/>
  <c r="N12" i="4"/>
  <c r="N44" i="4"/>
  <c r="N76" i="4"/>
  <c r="N108" i="4"/>
  <c r="N140" i="4"/>
  <c r="N172" i="4"/>
  <c r="N204" i="4"/>
  <c r="N236" i="4"/>
  <c r="N268" i="4"/>
  <c r="N304" i="4"/>
  <c r="O3" i="4"/>
  <c r="O67" i="4"/>
  <c r="O131" i="4"/>
  <c r="O195" i="4"/>
  <c r="O259" i="4"/>
  <c r="O323" i="4"/>
  <c r="P22" i="4"/>
  <c r="P86" i="4"/>
  <c r="P150" i="4"/>
  <c r="P214" i="4"/>
  <c r="P278" i="4"/>
  <c r="P342" i="4"/>
  <c r="Q41" i="4"/>
  <c r="Q105" i="4"/>
  <c r="Q169" i="4"/>
  <c r="Q233" i="4"/>
  <c r="Q297" i="4"/>
  <c r="Q361" i="4"/>
  <c r="S107" i="4"/>
  <c r="S235" i="4"/>
  <c r="S363" i="4"/>
  <c r="T126" i="4"/>
  <c r="T361" i="4"/>
  <c r="U252" i="4"/>
  <c r="V143" i="4"/>
  <c r="D34" i="4"/>
  <c r="D290" i="4"/>
  <c r="J49" i="1"/>
  <c r="J25" i="8"/>
  <c r="D10" i="10"/>
  <c r="P46" i="11"/>
  <c r="F16" i="4"/>
  <c r="F111" i="4"/>
  <c r="F303" i="4"/>
  <c r="F4" i="4"/>
  <c r="F20" i="4"/>
  <c r="F63" i="4"/>
  <c r="F127" i="4"/>
  <c r="F191" i="4"/>
  <c r="F255" i="4"/>
  <c r="F319" i="4"/>
  <c r="F175" i="4"/>
  <c r="F8" i="4"/>
  <c r="F24" i="4"/>
  <c r="F79" i="4"/>
  <c r="F143" i="4"/>
  <c r="F207" i="4"/>
  <c r="F271" i="4"/>
  <c r="F335" i="4"/>
  <c r="F47" i="4"/>
  <c r="F239" i="4"/>
  <c r="F12" i="4"/>
  <c r="F31" i="4"/>
  <c r="F95" i="4"/>
  <c r="F159" i="4"/>
  <c r="F223" i="4"/>
  <c r="F287" i="4"/>
  <c r="Q25" i="25"/>
  <c r="Q25" i="20"/>
  <c r="Q25" i="15"/>
  <c r="Q25" i="1"/>
  <c r="Q25" i="9"/>
  <c r="Q25" i="23"/>
  <c r="R32" i="4"/>
  <c r="R121" i="4"/>
  <c r="R249" i="4"/>
  <c r="Q25" i="19"/>
  <c r="Q25" i="14"/>
  <c r="Q25" i="8"/>
  <c r="Q25" i="18"/>
  <c r="R48" i="4"/>
  <c r="R153" i="4"/>
  <c r="R281" i="4"/>
  <c r="Q25" i="24"/>
  <c r="Q25" i="28"/>
  <c r="Q25" i="22"/>
  <c r="Q25" i="17"/>
  <c r="Q25" i="27"/>
  <c r="Q25" i="12"/>
  <c r="Q25" i="13"/>
  <c r="Q25" i="26"/>
  <c r="R64" i="4"/>
  <c r="R185" i="4"/>
  <c r="R313" i="4"/>
  <c r="N11" i="21"/>
  <c r="R4" i="4"/>
  <c r="R20" i="4"/>
  <c r="R36" i="4"/>
  <c r="R52" i="4"/>
  <c r="R68" i="4"/>
  <c r="R97" i="4"/>
  <c r="R129" i="4"/>
  <c r="R161" i="4"/>
  <c r="R193" i="4"/>
  <c r="R225" i="4"/>
  <c r="R257" i="4"/>
  <c r="R289" i="4"/>
  <c r="R321" i="4"/>
  <c r="A23" i="21"/>
  <c r="R8" i="4"/>
  <c r="R24" i="4"/>
  <c r="R40" i="4"/>
  <c r="R56" i="4"/>
  <c r="R73" i="4"/>
  <c r="R105" i="4"/>
  <c r="R137" i="4"/>
  <c r="R169" i="4"/>
  <c r="R201" i="4"/>
  <c r="R233" i="4"/>
  <c r="R265" i="4"/>
  <c r="R297" i="4"/>
  <c r="R335" i="4"/>
  <c r="J34" i="21"/>
  <c r="R12" i="4"/>
  <c r="R28" i="4"/>
  <c r="R44" i="4"/>
  <c r="R60" i="4"/>
  <c r="R81" i="4"/>
  <c r="R113" i="4"/>
  <c r="R145" i="4"/>
  <c r="R177" i="4"/>
  <c r="R209" i="4"/>
  <c r="R241" i="4"/>
  <c r="R273" i="4"/>
  <c r="R305" i="4"/>
  <c r="R356" i="4"/>
  <c r="O45" i="21"/>
  <c r="R5" i="4"/>
  <c r="R9" i="4"/>
  <c r="R13" i="4"/>
  <c r="R17" i="4"/>
  <c r="R21" i="4"/>
  <c r="R25" i="4"/>
  <c r="R29" i="4"/>
  <c r="R33" i="4"/>
  <c r="R37" i="4"/>
  <c r="R41" i="4"/>
  <c r="R45" i="4"/>
  <c r="R49" i="4"/>
  <c r="R53" i="4"/>
  <c r="R57" i="4"/>
  <c r="R61" i="4"/>
  <c r="R65" i="4"/>
  <c r="R69" i="4"/>
  <c r="R74" i="4"/>
  <c r="R82" i="4"/>
  <c r="R90" i="4"/>
  <c r="R98" i="4"/>
  <c r="R106" i="4"/>
  <c r="R114" i="4"/>
  <c r="R122" i="4"/>
  <c r="R130" i="4"/>
  <c r="R138" i="4"/>
  <c r="R146" i="4"/>
  <c r="R154" i="4"/>
  <c r="R162" i="4"/>
  <c r="R170" i="4"/>
  <c r="R178" i="4"/>
  <c r="R186" i="4"/>
  <c r="R194" i="4"/>
  <c r="R202" i="4"/>
  <c r="R210" i="4"/>
  <c r="R218" i="4"/>
  <c r="R226" i="4"/>
  <c r="R234" i="4"/>
  <c r="R242" i="4"/>
  <c r="R250" i="4"/>
  <c r="R258" i="4"/>
  <c r="R266" i="4"/>
  <c r="R274" i="4"/>
  <c r="R282" i="4"/>
  <c r="R290" i="4"/>
  <c r="R298" i="4"/>
  <c r="R306" i="4"/>
  <c r="R314" i="4"/>
  <c r="R322" i="4"/>
  <c r="R336" i="4"/>
  <c r="R360" i="4"/>
  <c r="O12" i="21"/>
  <c r="B24" i="21"/>
  <c r="K35" i="21"/>
  <c r="Q5" i="21"/>
  <c r="N49" i="21"/>
  <c r="I49" i="21"/>
  <c r="D49" i="21"/>
  <c r="Q48" i="21"/>
  <c r="M48" i="21"/>
  <c r="H48" i="21"/>
  <c r="C48" i="21"/>
  <c r="P47" i="21"/>
  <c r="K47" i="21"/>
  <c r="G47" i="21"/>
  <c r="B47" i="21"/>
  <c r="O46" i="21"/>
  <c r="J46" i="21"/>
  <c r="E46" i="21"/>
  <c r="A46" i="21"/>
  <c r="N45" i="21"/>
  <c r="I45" i="21"/>
  <c r="D45" i="21"/>
  <c r="Q37" i="21"/>
  <c r="M37" i="21"/>
  <c r="H37" i="21"/>
  <c r="C37" i="21"/>
  <c r="P36" i="21"/>
  <c r="K36" i="21"/>
  <c r="G36" i="21"/>
  <c r="B36" i="21"/>
  <c r="O35" i="21"/>
  <c r="J35" i="21"/>
  <c r="E35" i="21"/>
  <c r="A35" i="21"/>
  <c r="N34" i="21"/>
  <c r="I34" i="21"/>
  <c r="D34" i="21"/>
  <c r="Q33" i="21"/>
  <c r="M33" i="21"/>
  <c r="H33" i="21"/>
  <c r="C33" i="21"/>
  <c r="K25" i="21"/>
  <c r="G25" i="21"/>
  <c r="B25" i="21"/>
  <c r="O24" i="21"/>
  <c r="J24" i="21"/>
  <c r="E24" i="21"/>
  <c r="A24" i="21"/>
  <c r="N23" i="21"/>
  <c r="I23" i="21"/>
  <c r="D23" i="21"/>
  <c r="Q22" i="21"/>
  <c r="M22" i="21"/>
  <c r="H22" i="21"/>
  <c r="C22" i="21"/>
  <c r="P21" i="21"/>
  <c r="K21" i="21"/>
  <c r="G21" i="21"/>
  <c r="B21" i="21"/>
  <c r="O13" i="21"/>
  <c r="J13" i="21"/>
  <c r="A13" i="21"/>
  <c r="N12" i="21"/>
  <c r="I12" i="21"/>
  <c r="D12" i="21"/>
  <c r="Q11" i="21"/>
  <c r="M11" i="21"/>
  <c r="H11" i="21"/>
  <c r="C11" i="21"/>
  <c r="P10" i="21"/>
  <c r="K10" i="21"/>
  <c r="G10" i="21"/>
  <c r="B10" i="21"/>
  <c r="O9" i="21"/>
  <c r="J9" i="21"/>
  <c r="E9" i="21"/>
  <c r="A9" i="21"/>
  <c r="R363" i="4"/>
  <c r="R359" i="4"/>
  <c r="R355" i="4"/>
  <c r="R351" i="4"/>
  <c r="R347" i="4"/>
  <c r="Q49" i="21"/>
  <c r="M49" i="21"/>
  <c r="H49" i="21"/>
  <c r="C49" i="21"/>
  <c r="P48" i="21"/>
  <c r="K48" i="21"/>
  <c r="G48" i="21"/>
  <c r="B48" i="21"/>
  <c r="O47" i="21"/>
  <c r="J47" i="21"/>
  <c r="E47" i="21"/>
  <c r="A47" i="21"/>
  <c r="N46" i="21"/>
  <c r="I46" i="21"/>
  <c r="D46" i="21"/>
  <c r="Q45" i="21"/>
  <c r="M45" i="21"/>
  <c r="H45" i="21"/>
  <c r="C45" i="21"/>
  <c r="P37" i="21"/>
  <c r="K37" i="21"/>
  <c r="G37" i="21"/>
  <c r="B37" i="21"/>
  <c r="O36" i="21"/>
  <c r="J36" i="21"/>
  <c r="E36" i="21"/>
  <c r="A36" i="21"/>
  <c r="N35" i="21"/>
  <c r="I35" i="21"/>
  <c r="D35" i="21"/>
  <c r="Q34" i="21"/>
  <c r="M34" i="21"/>
  <c r="H34" i="21"/>
  <c r="C34" i="21"/>
  <c r="P33" i="21"/>
  <c r="K33" i="21"/>
  <c r="G33" i="21"/>
  <c r="B33" i="21"/>
  <c r="J25" i="21"/>
  <c r="E25" i="21"/>
  <c r="A25" i="21"/>
  <c r="N24" i="21"/>
  <c r="I24" i="21"/>
  <c r="D24" i="21"/>
  <c r="Q23" i="21"/>
  <c r="M23" i="21"/>
  <c r="H23" i="21"/>
  <c r="C23" i="21"/>
  <c r="P22" i="21"/>
  <c r="K22" i="21"/>
  <c r="G22" i="21"/>
  <c r="B22" i="21"/>
  <c r="O21" i="21"/>
  <c r="J21" i="21"/>
  <c r="E21" i="21"/>
  <c r="A21" i="21"/>
  <c r="N13" i="21"/>
  <c r="I13" i="21"/>
  <c r="Q12" i="21"/>
  <c r="M12" i="21"/>
  <c r="H12" i="21"/>
  <c r="C12" i="21"/>
  <c r="P11" i="21"/>
  <c r="K11" i="21"/>
  <c r="G11" i="21"/>
  <c r="B11" i="21"/>
  <c r="O10" i="21"/>
  <c r="J10" i="21"/>
  <c r="E10" i="21"/>
  <c r="A10" i="21"/>
  <c r="N9" i="21"/>
  <c r="I9" i="21"/>
  <c r="D9" i="21"/>
  <c r="R366" i="4"/>
  <c r="R362" i="4"/>
  <c r="R358" i="4"/>
  <c r="R354" i="4"/>
  <c r="R350" i="4"/>
  <c r="R346" i="4"/>
  <c r="R342" i="4"/>
  <c r="R338" i="4"/>
  <c r="R334" i="4"/>
  <c r="R330" i="4"/>
  <c r="R326" i="4"/>
  <c r="P49" i="21"/>
  <c r="K49" i="21"/>
  <c r="G49" i="21"/>
  <c r="B49" i="21"/>
  <c r="O48" i="21"/>
  <c r="J48" i="21"/>
  <c r="E48" i="21"/>
  <c r="A48" i="21"/>
  <c r="N47" i="21"/>
  <c r="I47" i="21"/>
  <c r="D47" i="21"/>
  <c r="Q46" i="21"/>
  <c r="M46" i="21"/>
  <c r="H46" i="21"/>
  <c r="C46" i="21"/>
  <c r="P45" i="21"/>
  <c r="K45" i="21"/>
  <c r="G45" i="21"/>
  <c r="B45" i="21"/>
  <c r="O37" i="21"/>
  <c r="J37" i="21"/>
  <c r="E37" i="21"/>
  <c r="A37" i="21"/>
  <c r="N36" i="21"/>
  <c r="I36" i="21"/>
  <c r="D36" i="21"/>
  <c r="M35" i="21"/>
  <c r="H35" i="21"/>
  <c r="C35" i="21"/>
  <c r="P34" i="21"/>
  <c r="K34" i="21"/>
  <c r="G34" i="21"/>
  <c r="B34" i="21"/>
  <c r="O33" i="21"/>
  <c r="J33" i="21"/>
  <c r="E33" i="21"/>
  <c r="I25" i="21"/>
  <c r="D25" i="21"/>
  <c r="Q24" i="21"/>
  <c r="M24" i="21"/>
  <c r="H24" i="21"/>
  <c r="C24" i="21"/>
  <c r="P23" i="21"/>
  <c r="K23" i="21"/>
  <c r="G23" i="21"/>
  <c r="B23" i="21"/>
  <c r="O22" i="21"/>
  <c r="J22" i="21"/>
  <c r="E22" i="21"/>
  <c r="A22" i="21"/>
  <c r="N21" i="21"/>
  <c r="I21" i="21"/>
  <c r="D21" i="21"/>
  <c r="Q13" i="21"/>
  <c r="M13" i="21"/>
  <c r="H13" i="21"/>
  <c r="C13" i="21"/>
  <c r="P12" i="21"/>
  <c r="K12" i="21"/>
  <c r="G12" i="21"/>
  <c r="B12" i="21"/>
  <c r="O11" i="21"/>
  <c r="J11" i="21"/>
  <c r="E11" i="21"/>
  <c r="A11" i="21"/>
  <c r="N10" i="21"/>
  <c r="I10" i="21"/>
  <c r="D10" i="21"/>
  <c r="Q9" i="21"/>
  <c r="M9" i="21"/>
  <c r="H9" i="21"/>
  <c r="C9" i="21"/>
  <c r="R365" i="4"/>
  <c r="R361" i="4"/>
  <c r="R357" i="4"/>
  <c r="R353" i="4"/>
  <c r="R349" i="4"/>
  <c r="R345" i="4"/>
  <c r="R341" i="4"/>
  <c r="R337" i="4"/>
  <c r="R333" i="4"/>
  <c r="R329" i="4"/>
  <c r="R325" i="4"/>
  <c r="O49" i="21"/>
  <c r="N48" i="21"/>
  <c r="M47" i="21"/>
  <c r="K46" i="21"/>
  <c r="J45" i="21"/>
  <c r="I37" i="21"/>
  <c r="H36" i="21"/>
  <c r="G35" i="21"/>
  <c r="E34" i="21"/>
  <c r="D33" i="21"/>
  <c r="P24" i="21"/>
  <c r="O23" i="21"/>
  <c r="N22" i="21"/>
  <c r="M21" i="21"/>
  <c r="K13" i="21"/>
  <c r="J12" i="21"/>
  <c r="I11" i="21"/>
  <c r="H10" i="21"/>
  <c r="G9" i="21"/>
  <c r="J49" i="21"/>
  <c r="I48" i="21"/>
  <c r="H47" i="21"/>
  <c r="G46" i="21"/>
  <c r="E45" i="21"/>
  <c r="D37" i="21"/>
  <c r="C36" i="21"/>
  <c r="B35" i="21"/>
  <c r="A34" i="21"/>
  <c r="M25" i="21"/>
  <c r="K24" i="21"/>
  <c r="J23" i="21"/>
  <c r="I22" i="21"/>
  <c r="H21" i="21"/>
  <c r="G13" i="21"/>
  <c r="E12" i="21"/>
  <c r="D11" i="21"/>
  <c r="C10" i="21"/>
  <c r="B9" i="21"/>
  <c r="R352" i="4"/>
  <c r="R340" i="4"/>
  <c r="R332" i="4"/>
  <c r="R324" i="4"/>
  <c r="R320" i="4"/>
  <c r="R316" i="4"/>
  <c r="R312" i="4"/>
  <c r="R308" i="4"/>
  <c r="R304" i="4"/>
  <c r="R300" i="4"/>
  <c r="R296" i="4"/>
  <c r="R292" i="4"/>
  <c r="R288" i="4"/>
  <c r="R284" i="4"/>
  <c r="R280" i="4"/>
  <c r="R276" i="4"/>
  <c r="R272" i="4"/>
  <c r="R268" i="4"/>
  <c r="R264" i="4"/>
  <c r="R260" i="4"/>
  <c r="R256" i="4"/>
  <c r="R252" i="4"/>
  <c r="R248" i="4"/>
  <c r="R244" i="4"/>
  <c r="R240" i="4"/>
  <c r="R236" i="4"/>
  <c r="R232" i="4"/>
  <c r="R228" i="4"/>
  <c r="R224" i="4"/>
  <c r="R220" i="4"/>
  <c r="R216" i="4"/>
  <c r="R212" i="4"/>
  <c r="R208" i="4"/>
  <c r="R204" i="4"/>
  <c r="R200" i="4"/>
  <c r="R196" i="4"/>
  <c r="R192" i="4"/>
  <c r="R188" i="4"/>
  <c r="R184" i="4"/>
  <c r="R180" i="4"/>
  <c r="R176" i="4"/>
  <c r="R172" i="4"/>
  <c r="R168" i="4"/>
  <c r="R164" i="4"/>
  <c r="R160" i="4"/>
  <c r="R156" i="4"/>
  <c r="R152" i="4"/>
  <c r="R148" i="4"/>
  <c r="R144" i="4"/>
  <c r="R140" i="4"/>
  <c r="R136" i="4"/>
  <c r="R132" i="4"/>
  <c r="R128" i="4"/>
  <c r="R124" i="4"/>
  <c r="R120" i="4"/>
  <c r="R116" i="4"/>
  <c r="R112" i="4"/>
  <c r="R108" i="4"/>
  <c r="R104" i="4"/>
  <c r="R100" i="4"/>
  <c r="R96" i="4"/>
  <c r="R92" i="4"/>
  <c r="R88" i="4"/>
  <c r="R84" i="4"/>
  <c r="R80" i="4"/>
  <c r="R76" i="4"/>
  <c r="R72" i="4"/>
  <c r="E49" i="21"/>
  <c r="D48" i="21"/>
  <c r="C47" i="21"/>
  <c r="B46" i="21"/>
  <c r="A45" i="21"/>
  <c r="Q36" i="21"/>
  <c r="P35" i="21"/>
  <c r="O34" i="21"/>
  <c r="N33" i="21"/>
  <c r="H25" i="21"/>
  <c r="G24" i="21"/>
  <c r="E23" i="21"/>
  <c r="D22" i="21"/>
  <c r="C21" i="21"/>
  <c r="B13" i="21"/>
  <c r="A12" i="21"/>
  <c r="Q10" i="21"/>
  <c r="P9" i="21"/>
  <c r="R364" i="4"/>
  <c r="R348" i="4"/>
  <c r="R339" i="4"/>
  <c r="R331" i="4"/>
  <c r="R323" i="4"/>
  <c r="R319" i="4"/>
  <c r="R315" i="4"/>
  <c r="R311" i="4"/>
  <c r="R307" i="4"/>
  <c r="R303" i="4"/>
  <c r="R299" i="4"/>
  <c r="R295" i="4"/>
  <c r="R291" i="4"/>
  <c r="R287" i="4"/>
  <c r="R283" i="4"/>
  <c r="R279" i="4"/>
  <c r="R275" i="4"/>
  <c r="R271" i="4"/>
  <c r="R267" i="4"/>
  <c r="R263" i="4"/>
  <c r="R255" i="4"/>
  <c r="R251" i="4"/>
  <c r="R247" i="4"/>
  <c r="R243" i="4"/>
  <c r="R239" i="4"/>
  <c r="R235" i="4"/>
  <c r="R231" i="4"/>
  <c r="R227" i="4"/>
  <c r="R223" i="4"/>
  <c r="R219" i="4"/>
  <c r="R215" i="4"/>
  <c r="R211" i="4"/>
  <c r="R207" i="4"/>
  <c r="R203" i="4"/>
  <c r="R199" i="4"/>
  <c r="R195" i="4"/>
  <c r="R191" i="4"/>
  <c r="R187" i="4"/>
  <c r="R183" i="4"/>
  <c r="R179" i="4"/>
  <c r="R175" i="4"/>
  <c r="R171" i="4"/>
  <c r="R167" i="4"/>
  <c r="R163" i="4"/>
  <c r="R159" i="4"/>
  <c r="R155" i="4"/>
  <c r="R151" i="4"/>
  <c r="R147" i="4"/>
  <c r="R143" i="4"/>
  <c r="R139" i="4"/>
  <c r="R135" i="4"/>
  <c r="R131" i="4"/>
  <c r="R127" i="4"/>
  <c r="R123" i="4"/>
  <c r="R119" i="4"/>
  <c r="R115" i="4"/>
  <c r="R111" i="4"/>
  <c r="R107" i="4"/>
  <c r="R103" i="4"/>
  <c r="R99" i="4"/>
  <c r="R95" i="4"/>
  <c r="R91" i="4"/>
  <c r="R87" i="4"/>
  <c r="R83" i="4"/>
  <c r="R79" i="4"/>
  <c r="R75" i="4"/>
  <c r="R2" i="4"/>
  <c r="R6" i="4"/>
  <c r="R10" i="4"/>
  <c r="R14" i="4"/>
  <c r="R18" i="4"/>
  <c r="R22" i="4"/>
  <c r="R26" i="4"/>
  <c r="R30" i="4"/>
  <c r="R34" i="4"/>
  <c r="R38" i="4"/>
  <c r="R42" i="4"/>
  <c r="R46" i="4"/>
  <c r="R50" i="4"/>
  <c r="R54" i="4"/>
  <c r="R58" i="4"/>
  <c r="R62" i="4"/>
  <c r="R66" i="4"/>
  <c r="R70" i="4"/>
  <c r="R77" i="4"/>
  <c r="R85" i="4"/>
  <c r="R93" i="4"/>
  <c r="R101" i="4"/>
  <c r="R109" i="4"/>
  <c r="R117" i="4"/>
  <c r="R125" i="4"/>
  <c r="R133" i="4"/>
  <c r="R141" i="4"/>
  <c r="R149" i="4"/>
  <c r="R157" i="4"/>
  <c r="R165" i="4"/>
  <c r="R173" i="4"/>
  <c r="R181" i="4"/>
  <c r="R189" i="4"/>
  <c r="R197" i="4"/>
  <c r="R205" i="4"/>
  <c r="R213" i="4"/>
  <c r="R221" i="4"/>
  <c r="R229" i="4"/>
  <c r="R237" i="4"/>
  <c r="R245" i="4"/>
  <c r="R253" i="4"/>
  <c r="R261" i="4"/>
  <c r="R269" i="4"/>
  <c r="R277" i="4"/>
  <c r="R285" i="4"/>
  <c r="R293" i="4"/>
  <c r="R301" i="4"/>
  <c r="R309" i="4"/>
  <c r="R317" i="4"/>
  <c r="R327" i="4"/>
  <c r="R343" i="4"/>
  <c r="K9" i="21"/>
  <c r="P13" i="21"/>
  <c r="C25" i="21"/>
  <c r="M36" i="21"/>
  <c r="Q47" i="21"/>
  <c r="R3" i="4"/>
  <c r="R7" i="4"/>
  <c r="R11" i="4"/>
  <c r="R15" i="4"/>
  <c r="R19" i="4"/>
  <c r="R23" i="4"/>
  <c r="R27" i="4"/>
  <c r="R31" i="4"/>
  <c r="R35" i="4"/>
  <c r="R39" i="4"/>
  <c r="R43" i="4"/>
  <c r="R47" i="4"/>
  <c r="R51" i="4"/>
  <c r="R55" i="4"/>
  <c r="R59" i="4"/>
  <c r="R63" i="4"/>
  <c r="R67" i="4"/>
  <c r="R71" i="4"/>
  <c r="R78" i="4"/>
  <c r="R86" i="4"/>
  <c r="R94" i="4"/>
  <c r="R102" i="4"/>
  <c r="R110" i="4"/>
  <c r="R118" i="4"/>
  <c r="R126" i="4"/>
  <c r="R134" i="4"/>
  <c r="R142" i="4"/>
  <c r="R150" i="4"/>
  <c r="R158" i="4"/>
  <c r="R166" i="4"/>
  <c r="R174" i="4"/>
  <c r="R182" i="4"/>
  <c r="R190" i="4"/>
  <c r="R198" i="4"/>
  <c r="R206" i="4"/>
  <c r="R214" i="4"/>
  <c r="R222" i="4"/>
  <c r="R230" i="4"/>
  <c r="R238" i="4"/>
  <c r="R246" i="4"/>
  <c r="R254" i="4"/>
  <c r="R262" i="4"/>
  <c r="R270" i="4"/>
  <c r="R278" i="4"/>
  <c r="R286" i="4"/>
  <c r="R294" i="4"/>
  <c r="R302" i="4"/>
  <c r="R310" i="4"/>
  <c r="R318" i="4"/>
  <c r="R328" i="4"/>
  <c r="R344" i="4"/>
  <c r="M10" i="21"/>
  <c r="Q21" i="21"/>
  <c r="I33" i="21"/>
  <c r="N37" i="21"/>
  <c r="A49" i="21"/>
  <c r="F366" i="4"/>
  <c r="F362" i="4"/>
  <c r="F358" i="4"/>
  <c r="F354" i="4"/>
  <c r="F350" i="4"/>
  <c r="F346" i="4"/>
  <c r="F342" i="4"/>
  <c r="F338" i="4"/>
  <c r="F334" i="4"/>
  <c r="F330" i="4"/>
  <c r="F326" i="4"/>
  <c r="F322" i="4"/>
  <c r="F318" i="4"/>
  <c r="F314" i="4"/>
  <c r="F310" i="4"/>
  <c r="F306" i="4"/>
  <c r="F302" i="4"/>
  <c r="F298" i="4"/>
  <c r="F294" i="4"/>
  <c r="F290" i="4"/>
  <c r="F286" i="4"/>
  <c r="F282" i="4"/>
  <c r="F278" i="4"/>
  <c r="F274" i="4"/>
  <c r="F270" i="4"/>
  <c r="F266" i="4"/>
  <c r="F262" i="4"/>
  <c r="F258" i="4"/>
  <c r="F254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365" i="4"/>
  <c r="F361" i="4"/>
  <c r="F357" i="4"/>
  <c r="F353" i="4"/>
  <c r="F349" i="4"/>
  <c r="F345" i="4"/>
  <c r="F341" i="4"/>
  <c r="F337" i="4"/>
  <c r="F333" i="4"/>
  <c r="F329" i="4"/>
  <c r="F325" i="4"/>
  <c r="F321" i="4"/>
  <c r="F317" i="4"/>
  <c r="F313" i="4"/>
  <c r="F309" i="4"/>
  <c r="F305" i="4"/>
  <c r="F301" i="4"/>
  <c r="F297" i="4"/>
  <c r="F293" i="4"/>
  <c r="F289" i="4"/>
  <c r="F285" i="4"/>
  <c r="F281" i="4"/>
  <c r="F277" i="4"/>
  <c r="F273" i="4"/>
  <c r="F269" i="4"/>
  <c r="F265" i="4"/>
  <c r="F261" i="4"/>
  <c r="F257" i="4"/>
  <c r="F253" i="4"/>
  <c r="F249" i="4"/>
  <c r="F245" i="4"/>
  <c r="F241" i="4"/>
  <c r="F237" i="4"/>
  <c r="F233" i="4"/>
  <c r="F229" i="4"/>
  <c r="F225" i="4"/>
  <c r="F221" i="4"/>
  <c r="F217" i="4"/>
  <c r="F213" i="4"/>
  <c r="F209" i="4"/>
  <c r="F205" i="4"/>
  <c r="F201" i="4"/>
  <c r="F197" i="4"/>
  <c r="F193" i="4"/>
  <c r="F189" i="4"/>
  <c r="F185" i="4"/>
  <c r="F181" i="4"/>
  <c r="F177" i="4"/>
  <c r="F173" i="4"/>
  <c r="F169" i="4"/>
  <c r="F165" i="4"/>
  <c r="F161" i="4"/>
  <c r="F157" i="4"/>
  <c r="F153" i="4"/>
  <c r="F149" i="4"/>
  <c r="F145" i="4"/>
  <c r="F141" i="4"/>
  <c r="F137" i="4"/>
  <c r="F133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364" i="4"/>
  <c r="F360" i="4"/>
  <c r="F356" i="4"/>
  <c r="F352" i="4"/>
  <c r="F348" i="4"/>
  <c r="F344" i="4"/>
  <c r="F340" i="4"/>
  <c r="F336" i="4"/>
  <c r="F332" i="4"/>
  <c r="F328" i="4"/>
  <c r="F324" i="4"/>
  <c r="F320" i="4"/>
  <c r="F316" i="4"/>
  <c r="F312" i="4"/>
  <c r="F308" i="4"/>
  <c r="F304" i="4"/>
  <c r="F300" i="4"/>
  <c r="F296" i="4"/>
  <c r="F292" i="4"/>
  <c r="F288" i="4"/>
  <c r="F284" i="4"/>
  <c r="F280" i="4"/>
  <c r="F276" i="4"/>
  <c r="F272" i="4"/>
  <c r="F268" i="4"/>
  <c r="F264" i="4"/>
  <c r="F260" i="4"/>
  <c r="F25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36" i="4"/>
  <c r="F32" i="4"/>
  <c r="F28" i="4"/>
  <c r="F5" i="4"/>
  <c r="F9" i="4"/>
  <c r="F13" i="4"/>
  <c r="F17" i="4"/>
  <c r="F21" i="4"/>
  <c r="F25" i="4"/>
  <c r="F35" i="4"/>
  <c r="F51" i="4"/>
  <c r="F67" i="4"/>
  <c r="F83" i="4"/>
  <c r="F99" i="4"/>
  <c r="F115" i="4"/>
  <c r="F131" i="4"/>
  <c r="F147" i="4"/>
  <c r="F163" i="4"/>
  <c r="F179" i="4"/>
  <c r="F195" i="4"/>
  <c r="F211" i="4"/>
  <c r="F227" i="4"/>
  <c r="F243" i="4"/>
  <c r="F259" i="4"/>
  <c r="F275" i="4"/>
  <c r="F291" i="4"/>
  <c r="F307" i="4"/>
  <c r="F323" i="4"/>
  <c r="F355" i="4"/>
  <c r="F2" i="4"/>
  <c r="F6" i="4"/>
  <c r="F10" i="4"/>
  <c r="F14" i="4"/>
  <c r="F18" i="4"/>
  <c r="F22" i="4"/>
  <c r="F26" i="4"/>
  <c r="F39" i="4"/>
  <c r="F55" i="4"/>
  <c r="F71" i="4"/>
  <c r="F87" i="4"/>
  <c r="F103" i="4"/>
  <c r="F119" i="4"/>
  <c r="F135" i="4"/>
  <c r="F151" i="4"/>
  <c r="F167" i="4"/>
  <c r="F183" i="4"/>
  <c r="F199" i="4"/>
  <c r="F215" i="4"/>
  <c r="F231" i="4"/>
  <c r="F247" i="4"/>
  <c r="F263" i="4"/>
  <c r="F279" i="4"/>
  <c r="F295" i="4"/>
  <c r="F311" i="4"/>
  <c r="F327" i="4"/>
  <c r="F343" i="4"/>
  <c r="F359" i="4"/>
  <c r="F7" i="4"/>
  <c r="F11" i="4"/>
  <c r="F15" i="4"/>
  <c r="F19" i="4"/>
  <c r="F23" i="4"/>
  <c r="F27" i="4"/>
  <c r="F43" i="4"/>
  <c r="F59" i="4"/>
  <c r="F75" i="4"/>
  <c r="F91" i="4"/>
  <c r="F107" i="4"/>
  <c r="F123" i="4"/>
  <c r="F139" i="4"/>
  <c r="F155" i="4"/>
  <c r="F171" i="4"/>
  <c r="F187" i="4"/>
  <c r="F203" i="4"/>
  <c r="F219" i="4"/>
  <c r="F235" i="4"/>
  <c r="F251" i="4"/>
  <c r="F267" i="4"/>
  <c r="F283" i="4"/>
  <c r="F299" i="4"/>
  <c r="F315" i="4"/>
  <c r="F331" i="4"/>
  <c r="F347" i="4"/>
  <c r="F363" i="4"/>
  <c r="Q25" i="29"/>
  <c r="Q25" i="21"/>
  <c r="Q25" i="16"/>
  <c r="Q25" i="10"/>
  <c r="Q25" i="11"/>
  <c r="O25" i="12"/>
  <c r="O25" i="20"/>
  <c r="O25" i="10"/>
  <c r="G44" i="4"/>
  <c r="G108" i="4"/>
  <c r="G172" i="4"/>
  <c r="G236" i="4"/>
  <c r="G354" i="4"/>
  <c r="H61" i="4"/>
  <c r="H125" i="4"/>
  <c r="H189" i="4"/>
  <c r="H261" i="4"/>
  <c r="J19" i="4"/>
  <c r="J147" i="4"/>
  <c r="J281" i="4"/>
  <c r="K172" i="4"/>
  <c r="L63" i="4"/>
  <c r="L366" i="4"/>
  <c r="T30" i="4"/>
  <c r="E12" i="22"/>
  <c r="H46" i="23"/>
  <c r="P326" i="4"/>
  <c r="G60" i="4"/>
  <c r="G124" i="4"/>
  <c r="G188" i="4"/>
  <c r="G258" i="4"/>
  <c r="H13" i="4"/>
  <c r="H77" i="4"/>
  <c r="H141" i="4"/>
  <c r="H205" i="4"/>
  <c r="H293" i="4"/>
  <c r="J51" i="4"/>
  <c r="J179" i="4"/>
  <c r="J345" i="4"/>
  <c r="K236" i="4"/>
  <c r="L127" i="4"/>
  <c r="O211" i="4"/>
  <c r="G12" i="4"/>
  <c r="G76" i="4"/>
  <c r="G140" i="4"/>
  <c r="G204" i="4"/>
  <c r="G290" i="4"/>
  <c r="H29" i="4"/>
  <c r="H93" i="4"/>
  <c r="H157" i="4"/>
  <c r="H221" i="4"/>
  <c r="H325" i="4"/>
  <c r="J83" i="4"/>
  <c r="J211" i="4"/>
  <c r="K44" i="4"/>
  <c r="K300" i="4"/>
  <c r="L191" i="4"/>
  <c r="P102" i="4"/>
  <c r="G16" i="4"/>
  <c r="G32" i="4"/>
  <c r="G48" i="4"/>
  <c r="G64" i="4"/>
  <c r="G80" i="4"/>
  <c r="G96" i="4"/>
  <c r="G112" i="4"/>
  <c r="G128" i="4"/>
  <c r="G144" i="4"/>
  <c r="G160" i="4"/>
  <c r="G176" i="4"/>
  <c r="G192" i="4"/>
  <c r="G208" i="4"/>
  <c r="G224" i="4"/>
  <c r="G240" i="4"/>
  <c r="G266" i="4"/>
  <c r="G298" i="4"/>
  <c r="G330" i="4"/>
  <c r="G362" i="4"/>
  <c r="H17" i="4"/>
  <c r="H33" i="4"/>
  <c r="H49" i="4"/>
  <c r="H65" i="4"/>
  <c r="H81" i="4"/>
  <c r="H97" i="4"/>
  <c r="H113" i="4"/>
  <c r="H129" i="4"/>
  <c r="H145" i="4"/>
  <c r="H161" i="4"/>
  <c r="H177" i="4"/>
  <c r="H193" i="4"/>
  <c r="H209" i="4"/>
  <c r="H225" i="4"/>
  <c r="H241" i="4"/>
  <c r="H269" i="4"/>
  <c r="H301" i="4"/>
  <c r="H333" i="4"/>
  <c r="H365" i="4"/>
  <c r="J27" i="4"/>
  <c r="J59" i="4"/>
  <c r="J91" i="4"/>
  <c r="J123" i="4"/>
  <c r="J155" i="4"/>
  <c r="J187" i="4"/>
  <c r="J219" i="4"/>
  <c r="J251" i="4"/>
  <c r="J297" i="4"/>
  <c r="J361" i="4"/>
  <c r="K60" i="4"/>
  <c r="K124" i="4"/>
  <c r="K188" i="4"/>
  <c r="K252" i="4"/>
  <c r="K316" i="4"/>
  <c r="L15" i="4"/>
  <c r="L79" i="4"/>
  <c r="L143" i="4"/>
  <c r="L207" i="4"/>
  <c r="L271" i="4"/>
  <c r="O19" i="4"/>
  <c r="O275" i="4"/>
  <c r="P166" i="4"/>
  <c r="S11" i="4"/>
  <c r="T169" i="4"/>
  <c r="H25" i="10"/>
  <c r="G364" i="4"/>
  <c r="L350" i="4"/>
  <c r="O355" i="4"/>
  <c r="G4" i="4"/>
  <c r="G20" i="4"/>
  <c r="G36" i="4"/>
  <c r="G52" i="4"/>
  <c r="G68" i="4"/>
  <c r="G84" i="4"/>
  <c r="G100" i="4"/>
  <c r="G116" i="4"/>
  <c r="G132" i="4"/>
  <c r="G148" i="4"/>
  <c r="G164" i="4"/>
  <c r="G180" i="4"/>
  <c r="G196" i="4"/>
  <c r="G212" i="4"/>
  <c r="G228" i="4"/>
  <c r="G244" i="4"/>
  <c r="G274" i="4"/>
  <c r="G306" i="4"/>
  <c r="G338" i="4"/>
  <c r="H5" i="4"/>
  <c r="H21" i="4"/>
  <c r="H37" i="4"/>
  <c r="H53" i="4"/>
  <c r="H69" i="4"/>
  <c r="H85" i="4"/>
  <c r="H101" i="4"/>
  <c r="H117" i="4"/>
  <c r="H133" i="4"/>
  <c r="H149" i="4"/>
  <c r="H165" i="4"/>
  <c r="H181" i="4"/>
  <c r="H197" i="4"/>
  <c r="H213" i="4"/>
  <c r="H229" i="4"/>
  <c r="H245" i="4"/>
  <c r="H277" i="4"/>
  <c r="H309" i="4"/>
  <c r="H341" i="4"/>
  <c r="J3" i="4"/>
  <c r="J35" i="4"/>
  <c r="J67" i="4"/>
  <c r="J99" i="4"/>
  <c r="J131" i="4"/>
  <c r="J163" i="4"/>
  <c r="J195" i="4"/>
  <c r="J227" i="4"/>
  <c r="J259" i="4"/>
  <c r="J313" i="4"/>
  <c r="K12" i="4"/>
  <c r="K76" i="4"/>
  <c r="K140" i="4"/>
  <c r="K204" i="4"/>
  <c r="K268" i="4"/>
  <c r="K332" i="4"/>
  <c r="L31" i="4"/>
  <c r="L95" i="4"/>
  <c r="L159" i="4"/>
  <c r="L223" i="4"/>
  <c r="L302" i="4"/>
  <c r="O83" i="4"/>
  <c r="O339" i="4"/>
  <c r="P230" i="4"/>
  <c r="S139" i="4"/>
  <c r="V207" i="4"/>
  <c r="A49" i="14"/>
  <c r="G8" i="4"/>
  <c r="G24" i="4"/>
  <c r="G40" i="4"/>
  <c r="G56" i="4"/>
  <c r="G72" i="4"/>
  <c r="G88" i="4"/>
  <c r="G104" i="4"/>
  <c r="G120" i="4"/>
  <c r="G136" i="4"/>
  <c r="G152" i="4"/>
  <c r="G168" i="4"/>
  <c r="G184" i="4"/>
  <c r="G200" i="4"/>
  <c r="G216" i="4"/>
  <c r="G232" i="4"/>
  <c r="G250" i="4"/>
  <c r="G282" i="4"/>
  <c r="G314" i="4"/>
  <c r="H9" i="4"/>
  <c r="H25" i="4"/>
  <c r="H41" i="4"/>
  <c r="H57" i="4"/>
  <c r="H73" i="4"/>
  <c r="H89" i="4"/>
  <c r="H105" i="4"/>
  <c r="H121" i="4"/>
  <c r="H137" i="4"/>
  <c r="H153" i="4"/>
  <c r="H169" i="4"/>
  <c r="H185" i="4"/>
  <c r="H201" i="4"/>
  <c r="H217" i="4"/>
  <c r="H233" i="4"/>
  <c r="H253" i="4"/>
  <c r="H285" i="4"/>
  <c r="H317" i="4"/>
  <c r="J11" i="4"/>
  <c r="J43" i="4"/>
  <c r="J75" i="4"/>
  <c r="J107" i="4"/>
  <c r="J139" i="4"/>
  <c r="J171" i="4"/>
  <c r="J203" i="4"/>
  <c r="J235" i="4"/>
  <c r="J267" i="4"/>
  <c r="K28" i="4"/>
  <c r="K92" i="4"/>
  <c r="K156" i="4"/>
  <c r="K220" i="4"/>
  <c r="K284" i="4"/>
  <c r="L47" i="4"/>
  <c r="L111" i="4"/>
  <c r="L175" i="4"/>
  <c r="L239" i="4"/>
  <c r="P38" i="4"/>
  <c r="O25" i="9"/>
  <c r="O25" i="17"/>
  <c r="N25" i="23"/>
  <c r="R217" i="4"/>
  <c r="R16" i="4"/>
  <c r="N25" i="25"/>
  <c r="N25" i="19"/>
  <c r="N25" i="9"/>
  <c r="N25" i="13"/>
  <c r="N52" i="4"/>
  <c r="N180" i="4"/>
  <c r="N320" i="4"/>
  <c r="N84" i="4"/>
  <c r="N212" i="4"/>
  <c r="N116" i="4"/>
  <c r="N244" i="4"/>
  <c r="N20" i="4"/>
  <c r="N148" i="4"/>
  <c r="S299" i="4"/>
  <c r="S267" i="4"/>
  <c r="J243" i="4"/>
  <c r="J329" i="4"/>
  <c r="Q35" i="13"/>
  <c r="J115" i="4"/>
  <c r="G220" i="4"/>
  <c r="G346" i="4"/>
  <c r="Q35" i="20"/>
  <c r="H49" i="20"/>
  <c r="G48" i="20"/>
  <c r="E47" i="20"/>
  <c r="D46" i="20"/>
  <c r="C45" i="20"/>
  <c r="B37" i="20"/>
  <c r="A36" i="20"/>
  <c r="Q34" i="20"/>
  <c r="P49" i="20"/>
  <c r="O48" i="20"/>
  <c r="N47" i="20"/>
  <c r="M46" i="20"/>
  <c r="K45" i="20"/>
  <c r="J37" i="20"/>
  <c r="I36" i="20"/>
  <c r="C35" i="20"/>
  <c r="B34" i="20"/>
  <c r="I25" i="20"/>
  <c r="E49" i="20"/>
  <c r="D48" i="20"/>
  <c r="C47" i="20"/>
  <c r="B46" i="20"/>
  <c r="A45" i="20"/>
  <c r="Q36" i="20"/>
  <c r="P35" i="20"/>
  <c r="O34" i="20"/>
  <c r="N33" i="20"/>
  <c r="H25" i="20"/>
  <c r="H48" i="20"/>
  <c r="C37" i="20"/>
  <c r="H33" i="20"/>
  <c r="I24" i="20"/>
  <c r="H23" i="20"/>
  <c r="G22" i="20"/>
  <c r="E21" i="20"/>
  <c r="D13" i="20"/>
  <c r="C12" i="20"/>
  <c r="B11" i="20"/>
  <c r="A10" i="20"/>
  <c r="Q5" i="20"/>
  <c r="A46" i="20"/>
  <c r="N34" i="20"/>
  <c r="A25" i="20"/>
  <c r="P23" i="20"/>
  <c r="O22" i="20"/>
  <c r="N21" i="20"/>
  <c r="M13" i="20"/>
  <c r="K12" i="20"/>
  <c r="J11" i="20"/>
  <c r="I10" i="20"/>
  <c r="H9" i="20"/>
  <c r="O46" i="20"/>
  <c r="J35" i="20"/>
  <c r="G25" i="20"/>
  <c r="B24" i="20"/>
  <c r="A23" i="20"/>
  <c r="Q21" i="20"/>
  <c r="P13" i="20"/>
  <c r="O12" i="20"/>
  <c r="N11" i="20"/>
  <c r="M10" i="20"/>
  <c r="K9" i="20"/>
  <c r="G36" i="20"/>
  <c r="C22" i="20"/>
  <c r="P10" i="20"/>
  <c r="E25" i="20"/>
  <c r="O13" i="20"/>
  <c r="J9" i="20"/>
  <c r="O24" i="20"/>
  <c r="J13" i="20"/>
  <c r="E9" i="20"/>
  <c r="K33" i="20"/>
  <c r="E13" i="20"/>
  <c r="Q364" i="4"/>
  <c r="Q348" i="4"/>
  <c r="Q332" i="4"/>
  <c r="C49" i="20"/>
  <c r="B48" i="20"/>
  <c r="A47" i="20"/>
  <c r="Q45" i="20"/>
  <c r="P37" i="20"/>
  <c r="O36" i="20"/>
  <c r="N35" i="20"/>
  <c r="M34" i="20"/>
  <c r="K49" i="20"/>
  <c r="J48" i="20"/>
  <c r="I47" i="20"/>
  <c r="H46" i="20"/>
  <c r="G45" i="20"/>
  <c r="E37" i="20"/>
  <c r="D36" i="20"/>
  <c r="P34" i="20"/>
  <c r="O33" i="20"/>
  <c r="D25" i="20"/>
  <c r="A49" i="20"/>
  <c r="Q47" i="20"/>
  <c r="P46" i="20"/>
  <c r="O45" i="20"/>
  <c r="N37" i="20"/>
  <c r="M36" i="20"/>
  <c r="K35" i="20"/>
  <c r="J34" i="20"/>
  <c r="I33" i="20"/>
  <c r="C25" i="20"/>
  <c r="G47" i="20"/>
  <c r="B36" i="20"/>
  <c r="K25" i="20"/>
  <c r="D24" i="20"/>
  <c r="C23" i="20"/>
  <c r="B22" i="20"/>
  <c r="A21" i="20"/>
  <c r="Q12" i="20"/>
  <c r="P11" i="20"/>
  <c r="O10" i="20"/>
  <c r="N9" i="20"/>
  <c r="D49" i="20"/>
  <c r="Q37" i="20"/>
  <c r="P33" i="20"/>
  <c r="M24" i="20"/>
  <c r="K23" i="20"/>
  <c r="J22" i="20"/>
  <c r="I21" i="20"/>
  <c r="H13" i="20"/>
  <c r="G12" i="20"/>
  <c r="E11" i="20"/>
  <c r="D10" i="20"/>
  <c r="C9" i="20"/>
  <c r="N45" i="20"/>
  <c r="I34" i="20"/>
  <c r="Q24" i="20"/>
  <c r="O23" i="20"/>
  <c r="N22" i="20"/>
  <c r="M21" i="20"/>
  <c r="K13" i="20"/>
  <c r="J12" i="20"/>
  <c r="I11" i="20"/>
  <c r="H10" i="20"/>
  <c r="G9" i="20"/>
  <c r="B33" i="20"/>
  <c r="B21" i="20"/>
  <c r="O9" i="20"/>
  <c r="A24" i="20"/>
  <c r="N12" i="20"/>
  <c r="N49" i="20"/>
  <c r="N23" i="20"/>
  <c r="I12" i="20"/>
  <c r="H37" i="20"/>
  <c r="G21" i="20"/>
  <c r="A9" i="20"/>
  <c r="Q360" i="4"/>
  <c r="Q344" i="4"/>
  <c r="Q328" i="4"/>
  <c r="Q312" i="4"/>
  <c r="Q296" i="4"/>
  <c r="Q280" i="4"/>
  <c r="Q264" i="4"/>
  <c r="Q49" i="20"/>
  <c r="P48" i="20"/>
  <c r="O47" i="20"/>
  <c r="N46" i="20"/>
  <c r="M45" i="20"/>
  <c r="K37" i="20"/>
  <c r="J36" i="20"/>
  <c r="I35" i="20"/>
  <c r="H34" i="20"/>
  <c r="G49" i="20"/>
  <c r="E48" i="20"/>
  <c r="D47" i="20"/>
  <c r="C46" i="20"/>
  <c r="B45" i="20"/>
  <c r="A37" i="20"/>
  <c r="M35" i="20"/>
  <c r="K34" i="20"/>
  <c r="J33" i="20"/>
  <c r="O49" i="20"/>
  <c r="N48" i="20"/>
  <c r="M47" i="20"/>
  <c r="K46" i="20"/>
  <c r="J45" i="20"/>
  <c r="I37" i="20"/>
  <c r="H36" i="20"/>
  <c r="G35" i="20"/>
  <c r="E34" i="20"/>
  <c r="D33" i="20"/>
  <c r="P24" i="20"/>
  <c r="E46" i="20"/>
  <c r="A35" i="20"/>
  <c r="B25" i="20"/>
  <c r="Q23" i="20"/>
  <c r="P22" i="20"/>
  <c r="O21" i="20"/>
  <c r="N13" i="20"/>
  <c r="M12" i="20"/>
  <c r="K11" i="20"/>
  <c r="J10" i="20"/>
  <c r="I9" i="20"/>
  <c r="C48" i="20"/>
  <c r="P36" i="20"/>
  <c r="G33" i="20"/>
  <c r="H24" i="20"/>
  <c r="G23" i="20"/>
  <c r="E22" i="20"/>
  <c r="D21" i="20"/>
  <c r="C13" i="20"/>
  <c r="B12" i="20"/>
  <c r="A11" i="20"/>
  <c r="Q9" i="20"/>
  <c r="Q48" i="20"/>
  <c r="M37" i="20"/>
  <c r="M33" i="20"/>
  <c r="K24" i="20"/>
  <c r="J23" i="20"/>
  <c r="I22" i="20"/>
  <c r="H21" i="20"/>
  <c r="G13" i="20"/>
  <c r="E12" i="20"/>
  <c r="D11" i="20"/>
  <c r="C10" i="20"/>
  <c r="B9" i="20"/>
  <c r="E24" i="20"/>
  <c r="A13" i="20"/>
  <c r="J46" i="20"/>
  <c r="Q22" i="20"/>
  <c r="M11" i="20"/>
  <c r="I45" i="20"/>
  <c r="M22" i="20"/>
  <c r="H11" i="20"/>
  <c r="H22" i="20"/>
  <c r="B10" i="20"/>
  <c r="I23" i="20"/>
  <c r="Q356" i="4"/>
  <c r="Q340" i="4"/>
  <c r="Q324" i="4"/>
  <c r="Q308" i="4"/>
  <c r="Q292" i="4"/>
  <c r="Q276" i="4"/>
  <c r="K352" i="4"/>
  <c r="R89" i="4"/>
  <c r="Q35" i="17"/>
  <c r="K348" i="4"/>
  <c r="K364" i="4"/>
  <c r="J36" i="26"/>
  <c r="K37" i="26"/>
  <c r="M45" i="26"/>
  <c r="N46" i="26"/>
  <c r="O47" i="26"/>
  <c r="P48" i="26"/>
  <c r="Q49" i="26"/>
  <c r="W294" i="4"/>
  <c r="W230" i="4"/>
  <c r="W166" i="4"/>
  <c r="W102" i="4"/>
  <c r="W54" i="4"/>
  <c r="W24" i="4"/>
  <c r="W7" i="4"/>
  <c r="W322" i="4"/>
  <c r="W258" i="4"/>
  <c r="W194" i="4"/>
  <c r="W130" i="4"/>
  <c r="W69" i="4"/>
  <c r="W37" i="4"/>
  <c r="W14" i="4"/>
  <c r="W366" i="4"/>
  <c r="W302" i="4"/>
  <c r="W238" i="4"/>
  <c r="W174" i="4"/>
  <c r="W110" i="4"/>
  <c r="W58" i="4"/>
  <c r="W26" i="4"/>
  <c r="W9" i="4"/>
  <c r="H349" i="4"/>
  <c r="L334" i="4"/>
  <c r="W358" i="4"/>
  <c r="G28" i="4"/>
  <c r="G322" i="4"/>
  <c r="H237" i="4"/>
  <c r="K108" i="4"/>
  <c r="I9" i="16"/>
  <c r="E12" i="16"/>
  <c r="M47" i="16"/>
  <c r="Q35" i="10"/>
  <c r="H45" i="4"/>
  <c r="H357" i="4"/>
  <c r="G156" i="4"/>
  <c r="H109" i="4"/>
  <c r="L255" i="4"/>
  <c r="B11" i="16"/>
  <c r="O45" i="16"/>
  <c r="P48" i="16"/>
  <c r="W182" i="4"/>
  <c r="W118" i="4"/>
  <c r="W62" i="4"/>
  <c r="W30" i="4"/>
  <c r="W11" i="4"/>
  <c r="W338" i="4"/>
  <c r="W274" i="4"/>
  <c r="W210" i="4"/>
  <c r="W146" i="4"/>
  <c r="W82" i="4"/>
  <c r="W45" i="4"/>
  <c r="W18" i="4"/>
  <c r="W2" i="4"/>
  <c r="W318" i="4"/>
  <c r="W254" i="4"/>
  <c r="W190" i="4"/>
  <c r="W126" i="4"/>
  <c r="W66" i="4"/>
  <c r="H361" i="4"/>
  <c r="H173" i="4"/>
  <c r="P358" i="4"/>
  <c r="D9" i="16"/>
  <c r="A12" i="16"/>
  <c r="N46" i="16"/>
  <c r="W34" i="4"/>
  <c r="W13" i="4"/>
  <c r="K9" i="26"/>
  <c r="Q35" i="18"/>
  <c r="R259" i="4"/>
  <c r="W178" i="4"/>
  <c r="W61" i="4"/>
  <c r="W10" i="4"/>
  <c r="W286" i="4"/>
  <c r="W158" i="4"/>
  <c r="W50" i="4"/>
  <c r="W5" i="4"/>
  <c r="P34" i="1"/>
  <c r="P294" i="4"/>
  <c r="F351" i="4"/>
  <c r="D13" i="16"/>
  <c r="K33" i="26"/>
  <c r="M34" i="26"/>
  <c r="N35" i="26"/>
  <c r="B37" i="26"/>
  <c r="H45" i="26"/>
  <c r="A47" i="26"/>
  <c r="G48" i="26"/>
  <c r="M49" i="26"/>
  <c r="W278" i="4"/>
  <c r="W198" i="4"/>
  <c r="W70" i="4"/>
  <c r="W15" i="4"/>
  <c r="W290" i="4"/>
  <c r="W162" i="4"/>
  <c r="W53" i="4"/>
  <c r="W6" i="4"/>
  <c r="W270" i="4"/>
  <c r="W142" i="4"/>
  <c r="O49" i="16"/>
  <c r="Q47" i="16"/>
  <c r="P25" i="23"/>
  <c r="N25" i="20"/>
  <c r="N25" i="16"/>
  <c r="N25" i="18"/>
  <c r="N25" i="27"/>
  <c r="N25" i="1"/>
  <c r="N25" i="21"/>
  <c r="N25" i="14"/>
  <c r="N25" i="17"/>
  <c r="N25" i="8"/>
  <c r="N25" i="15"/>
  <c r="N25" i="24"/>
  <c r="N25" i="12"/>
  <c r="N25" i="11"/>
  <c r="N25" i="28"/>
  <c r="N25" i="22"/>
  <c r="N25" i="10"/>
  <c r="N25" i="26"/>
  <c r="P25" i="22"/>
  <c r="P25" i="16"/>
  <c r="P25" i="27"/>
  <c r="P25" i="26"/>
  <c r="P25" i="11"/>
  <c r="P25" i="21"/>
  <c r="P25" i="14"/>
  <c r="P25" i="18"/>
  <c r="P25" i="15"/>
  <c r="P25" i="29"/>
  <c r="P25" i="12"/>
  <c r="P25" i="25"/>
  <c r="P25" i="17"/>
  <c r="P25" i="28"/>
  <c r="P25" i="9"/>
  <c r="P25" i="1"/>
  <c r="P25" i="24"/>
  <c r="P25" i="8"/>
  <c r="P25" i="13"/>
  <c r="P25" i="10"/>
  <c r="P25" i="20"/>
  <c r="O25" i="22"/>
  <c r="O25" i="1"/>
  <c r="O25" i="28"/>
  <c r="O25" i="23"/>
  <c r="O25" i="13"/>
  <c r="O25" i="18"/>
  <c r="O25" i="16"/>
  <c r="O25" i="14"/>
  <c r="O25" i="8"/>
  <c r="O25" i="21"/>
  <c r="O25" i="19"/>
  <c r="O25" i="24"/>
  <c r="O25" i="25"/>
  <c r="O25" i="15"/>
  <c r="O25" i="26"/>
  <c r="O25" i="11"/>
  <c r="O25" i="27"/>
</calcChain>
</file>

<file path=xl/sharedStrings.xml><?xml version="1.0" encoding="utf-8"?>
<sst xmlns="http://schemas.openxmlformats.org/spreadsheetml/2006/main" count="8400" uniqueCount="1450">
  <si>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</si>
  <si>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</si>
  <si>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</si>
  <si>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Paid Holiday</t>
    <phoneticPr fontId="5" type="noConversion"/>
  </si>
  <si>
    <t xml:space="preserve"> </t>
    <phoneticPr fontId="5" type="noConversion"/>
  </si>
  <si>
    <t>=</t>
    <phoneticPr fontId="5" type="noConversion"/>
  </si>
  <si>
    <t xml:space="preserve"> </t>
    <phoneticPr fontId="5" type="noConversion"/>
  </si>
  <si>
    <t>M</t>
    <phoneticPr fontId="5" type="noConversion"/>
  </si>
  <si>
    <t>T</t>
    <phoneticPr fontId="5" type="noConversion"/>
  </si>
  <si>
    <t>W</t>
    <phoneticPr fontId="5" type="noConversion"/>
  </si>
  <si>
    <t>R</t>
    <phoneticPr fontId="5" type="noConversion"/>
  </si>
  <si>
    <t>F</t>
    <phoneticPr fontId="5" type="noConversion"/>
  </si>
  <si>
    <t>W</t>
    <phoneticPr fontId="5" type="noConversion"/>
  </si>
  <si>
    <t>R</t>
    <phoneticPr fontId="5" type="noConversion"/>
  </si>
  <si>
    <t>F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</si>
  <si>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</si>
  <si>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</si>
  <si>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</si>
  <si>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</si>
  <si>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</si>
  <si>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</si>
  <si>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</si>
  <si>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</si>
  <si>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</si>
  <si>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T</t>
    <phoneticPr fontId="5" type="noConversion"/>
  </si>
  <si>
    <t>M</t>
    <phoneticPr fontId="5" type="noConversion"/>
  </si>
  <si>
    <t>M</t>
    <phoneticPr fontId="5" type="noConversion"/>
  </si>
  <si>
    <t>T</t>
    <phoneticPr fontId="5" type="noConversion"/>
  </si>
  <si>
    <t>Start Date</t>
    <phoneticPr fontId="5" type="noConversion"/>
  </si>
  <si>
    <t>W</t>
    <phoneticPr fontId="5" type="noConversion"/>
  </si>
  <si>
    <t>R</t>
    <phoneticPr fontId="5" type="noConversion"/>
  </si>
  <si>
    <t>F</t>
    <phoneticPr fontId="5" type="noConversion"/>
  </si>
  <si>
    <t>M</t>
    <phoneticPr fontId="5" type="noConversion"/>
  </si>
  <si>
    <t>T</t>
    <phoneticPr fontId="5" type="noConversion"/>
  </si>
  <si>
    <t>W</t>
    <phoneticPr fontId="5" type="noConversion"/>
  </si>
  <si>
    <t>R</t>
    <phoneticPr fontId="5" type="noConversion"/>
  </si>
  <si>
    <t>F</t>
    <phoneticPr fontId="5" type="noConversion"/>
  </si>
  <si>
    <t>Nonwork Day</t>
    <phoneticPr fontId="5" type="noConversion"/>
  </si>
  <si>
    <t>NOTE:</t>
    <phoneticPr fontId="5" type="noConversion"/>
  </si>
  <si>
    <t>End Date</t>
    <phoneticPr fontId="5" type="noConversion"/>
  </si>
  <si>
    <t>Start and End Dates</t>
    <phoneticPr fontId="5" type="noConversion"/>
  </si>
  <si>
    <t xml:space="preserve"> </t>
  </si>
  <si>
    <t></t>
  </si>
  <si>
    <t>DISTRICT SCHOOL BOARD OF PASCO COUNTY</t>
  </si>
  <si>
    <t>Extended Work Days</t>
  </si>
  <si>
    <t>⃝</t>
  </si>
  <si>
    <t>n</t>
  </si>
  <si>
    <t>Paid Holidays</t>
  </si>
  <si>
    <t>Winter Break - Nonwork Days</t>
  </si>
  <si>
    <t>Spring Break - Nonwork Days</t>
  </si>
  <si>
    <t>Memorial Day - Paid Holiday</t>
  </si>
  <si>
    <t>Winter Break - Paid Holiday</t>
  </si>
  <si>
    <t>4</t>
  </si>
  <si>
    <t>Independence Day-Nonwork Day</t>
  </si>
  <si>
    <t>Thanksgiving Break-Nonwork Days</t>
  </si>
  <si>
    <t>CALENDAR CODE 100         12 MONTH/245 DAYS</t>
  </si>
  <si>
    <t>Total Days:  245</t>
  </si>
  <si>
    <t>1</t>
  </si>
  <si>
    <t>19-23</t>
  </si>
  <si>
    <r>
      <t xml:space="preserve">  2018-2019 </t>
    </r>
    <r>
      <rPr>
        <sz val="11"/>
        <rFont val="Verdana"/>
        <family val="2"/>
      </rPr>
      <t xml:space="preserve"> </t>
    </r>
    <r>
      <rPr>
        <b/>
        <sz val="11"/>
        <rFont val="Verdana"/>
        <family val="2"/>
      </rPr>
      <t xml:space="preserve">SCHOOL YEAR CALENDAR                </t>
    </r>
  </si>
  <si>
    <t>Pending Board Approval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</si>
  <si>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</si>
  <si>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</si>
  <si>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</si>
  <si>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</si>
  <si>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</si>
  <si>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</si>
  <si>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</si>
  <si>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</si>
  <si>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</si>
  <si>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</si>
  <si>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</si>
  <si>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</si>
  <si>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22-23</t>
  </si>
  <si>
    <t>24-31</t>
  </si>
  <si>
    <t>2-26</t>
  </si>
  <si>
    <t>4,13,20</t>
  </si>
  <si>
    <t>,27 Nonwork Days</t>
  </si>
  <si>
    <t>24-25</t>
  </si>
  <si>
    <t>1-4</t>
  </si>
  <si>
    <t>Presidents' Day - Work Day</t>
  </si>
  <si>
    <t>18-22</t>
  </si>
  <si>
    <t>NOTE:  Possible Hurricane makeup days are November 19 &amp; 20, 2018</t>
  </si>
  <si>
    <t>Labor Day - Nonwork Day</t>
  </si>
  <si>
    <t>ML King Day - Paid Holdiay</t>
  </si>
  <si>
    <t>4-7</t>
  </si>
  <si>
    <t>Start</t>
  </si>
  <si>
    <t>End</t>
  </si>
  <si>
    <t>Value</t>
  </si>
  <si>
    <t>Holiday 1</t>
  </si>
  <si>
    <t>Holiday 2</t>
  </si>
  <si>
    <t>Holiday 3</t>
  </si>
  <si>
    <t>Holiday 4</t>
  </si>
  <si>
    <t>Holiday 5</t>
  </si>
  <si>
    <t>Holiday 6</t>
  </si>
  <si>
    <t>Holiday 7</t>
  </si>
  <si>
    <t>Non-work</t>
  </si>
  <si>
    <t>Full Calendar</t>
  </si>
  <si>
    <t>●</t>
  </si>
  <si>
    <t>◯</t>
  </si>
  <si>
    <r>
      <t xml:space="preserve">  2018-2019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SCHOOL YEAR CALENDAR                </t>
    </r>
  </si>
  <si>
    <t>Day of Week</t>
  </si>
  <si>
    <t>Sunday</t>
  </si>
  <si>
    <t>Monday</t>
  </si>
  <si>
    <t>Tuesday</t>
  </si>
  <si>
    <t>Wednesday</t>
  </si>
  <si>
    <t>Thursday</t>
  </si>
  <si>
    <t>Friday</t>
  </si>
  <si>
    <t>Saturday</t>
  </si>
  <si>
    <t>CALENDAR CODE         12 MONTH/245 DAYS</t>
  </si>
  <si>
    <t>Compatibility Report for 100 245days CALENDAR 2018-19.xls</t>
  </si>
  <si>
    <t>Run on 2/5/2018 23:10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</si>
  <si>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</si>
  <si>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</si>
  <si>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</si>
  <si>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</si>
  <si>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>One or more functions in this workbook are not available in versions prior to Excel 2007. When recalculated in earlier versions, these functions will return a #NAME? error instead of their current results.</t>
  </si>
  <si>
    <t>GRef'!C2:C366</t>
  </si>
  <si>
    <t>Excel 97-2003</t>
  </si>
  <si>
    <t>Minor loss of fidelity</t>
  </si>
  <si>
    <t>Some cells or styles in this workbook contain formatting that is not supported by the selected file format. These formats will be converted to the closest format available.</t>
  </si>
  <si>
    <t>Workdays (+Extended)</t>
  </si>
  <si>
    <t xml:space="preserve">Total Days:  </t>
  </si>
  <si>
    <t>C_100</t>
  </si>
  <si>
    <t>Symbol</t>
  </si>
  <si>
    <t>4,13,20,27  Nonwork Days</t>
  </si>
  <si>
    <t>C_120</t>
  </si>
  <si>
    <t>Calendar Indicators</t>
  </si>
  <si>
    <t>Extended for</t>
  </si>
  <si>
    <t>13,20,27  Nonwork Days</t>
  </si>
  <si>
    <t>9-26</t>
  </si>
  <si>
    <t>16-26</t>
  </si>
  <si>
    <t xml:space="preserve">20,27  </t>
  </si>
  <si>
    <t>Nonwork Days</t>
  </si>
  <si>
    <t>27</t>
  </si>
  <si>
    <t>Nonwork Day</t>
  </si>
  <si>
    <t>23-26</t>
  </si>
  <si>
    <t>ML King Day - Nonwork Day</t>
  </si>
  <si>
    <t>Job Class</t>
  </si>
  <si>
    <t>Job Title</t>
  </si>
  <si>
    <t>Group/BU</t>
  </si>
  <si>
    <t>Probationary Days</t>
  </si>
  <si>
    <t>Calendar</t>
  </si>
  <si>
    <t>Calendar Desc</t>
  </si>
  <si>
    <t>Days per Year</t>
  </si>
  <si>
    <t>5001</t>
  </si>
  <si>
    <t>ACCOUNTING COORD</t>
  </si>
  <si>
    <t>3300</t>
  </si>
  <si>
    <t>245 DAY 12 MONTH</t>
  </si>
  <si>
    <t>5002</t>
  </si>
  <si>
    <t>ACCOUNTS PAYABLE SPEC</t>
  </si>
  <si>
    <t>6315</t>
  </si>
  <si>
    <t>ADMIN ASST NNB</t>
  </si>
  <si>
    <t>1593</t>
  </si>
  <si>
    <t>ADMIN INTERN PRIN</t>
  </si>
  <si>
    <t>1200</t>
  </si>
  <si>
    <t>196 TEACHER</t>
  </si>
  <si>
    <t>1595</t>
  </si>
  <si>
    <t>ADMIN INTERN PRIN HS</t>
  </si>
  <si>
    <t>1594</t>
  </si>
  <si>
    <t>ADMIN INTERN PRIN MS</t>
  </si>
  <si>
    <t>5003</t>
  </si>
  <si>
    <t>ADULT MIG PROG COORD</t>
  </si>
  <si>
    <t>230 DAY COMMUNITY SCHOOLS</t>
  </si>
  <si>
    <t>5005</t>
  </si>
  <si>
    <t>AIR COND SPECIALIST</t>
  </si>
  <si>
    <t>4300</t>
  </si>
  <si>
    <t>1153</t>
  </si>
  <si>
    <t>AREA SUPERINTENDENT</t>
  </si>
  <si>
    <t>5006</t>
  </si>
  <si>
    <t>ASST PLANT MGR</t>
  </si>
  <si>
    <t>1613</t>
  </si>
  <si>
    <t>ASST PRIN ON ASSIGNMENT</t>
  </si>
  <si>
    <t>1601</t>
  </si>
  <si>
    <t>ASST PRINCIPAL AD VOC ALT 230</t>
  </si>
  <si>
    <t>1611</t>
  </si>
  <si>
    <t>ASST PRINCIPAL AD VOC ALT 245</t>
  </si>
  <si>
    <t>1602</t>
  </si>
  <si>
    <t>ASST PRINCIPAL COMM SCH</t>
  </si>
  <si>
    <t>1614</t>
  </si>
  <si>
    <t>ASST PRINCIPAL EL 245</t>
  </si>
  <si>
    <t>1603</t>
  </si>
  <si>
    <t>ASST PRINCIPAL ELEM 230</t>
  </si>
  <si>
    <t>230 DAY ELEM MIDDLE AP</t>
  </si>
  <si>
    <t>1605</t>
  </si>
  <si>
    <t>ASST PRINCIPAL HS 216</t>
  </si>
  <si>
    <t>216 DAY 11 MONTH HS AP</t>
  </si>
  <si>
    <t>1610</t>
  </si>
  <si>
    <t>ASST PRINCIPAL HS 230</t>
  </si>
  <si>
    <t>1604</t>
  </si>
  <si>
    <t>ASST PRINCIPAL HS 245</t>
  </si>
  <si>
    <t>1606</t>
  </si>
  <si>
    <t>ASST PRINCIPAL HS IB</t>
  </si>
  <si>
    <t>1608</t>
  </si>
  <si>
    <t>ASST PRINCIPAL MJ 216</t>
  </si>
  <si>
    <t>1609</t>
  </si>
  <si>
    <t>ASST PRINCIPAL MJ 230</t>
  </si>
  <si>
    <t>1607</t>
  </si>
  <si>
    <t>ASST PRINCIPAL MJ 245</t>
  </si>
  <si>
    <t>1612</t>
  </si>
  <si>
    <t>ASST PRINCIPAL OTHER SEC 245</t>
  </si>
  <si>
    <t>1152</t>
  </si>
  <si>
    <t>ASST SUPT ADMINISTRATION</t>
  </si>
  <si>
    <t>1100</t>
  </si>
  <si>
    <t>ASST SUPT ADMINISTRATION M13</t>
  </si>
  <si>
    <t>1101</t>
  </si>
  <si>
    <t>ASST SUPT CURR INST SVCS</t>
  </si>
  <si>
    <t>1102</t>
  </si>
  <si>
    <t>ASST SUPT ELEMENTARY SCH</t>
  </si>
  <si>
    <t>1103</t>
  </si>
  <si>
    <t>ASST SUPT MIDDLE SCH</t>
  </si>
  <si>
    <t>1106</t>
  </si>
  <si>
    <t>ASST SUPT STD ACHIEVEMENT M13</t>
  </si>
  <si>
    <t>1155</t>
  </si>
  <si>
    <t>ASST SUPT STUDENT ACHIEVEMENT</t>
  </si>
  <si>
    <t>1154</t>
  </si>
  <si>
    <t>ASST SUPT SUPPORT SERVICES</t>
  </si>
  <si>
    <t>1105</t>
  </si>
  <si>
    <t>ASST SUPT SUPPORT SVCS</t>
  </si>
  <si>
    <t>2001</t>
  </si>
  <si>
    <t>AUDIOLOGIST ITINERATE HS</t>
  </si>
  <si>
    <t>2000</t>
  </si>
  <si>
    <r>
      <t xml:space="preserve">End on Last Day of Calendar </t>
    </r>
    <r>
      <rPr>
        <sz val="11"/>
        <color indexed="8"/>
        <rFont val="Arial Narrow"/>
        <family val="2"/>
      </rPr>
      <t>→</t>
    </r>
  </si>
  <si>
    <t>1749</t>
  </si>
  <si>
    <t>AVIATION ACAD AIRPORT MGR</t>
  </si>
  <si>
    <t>1600</t>
  </si>
  <si>
    <t>1736</t>
  </si>
  <si>
    <t>BEHAVIOR ANALYST 216</t>
  </si>
  <si>
    <t>216 DAY 11 MONTH NON-INSTR</t>
  </si>
  <si>
    <t>1735</t>
  </si>
  <si>
    <t>BEHAVIOR ANALYST 230</t>
  </si>
  <si>
    <t>1734</t>
  </si>
  <si>
    <t>BEHAVIOR ANALYST 245</t>
  </si>
  <si>
    <t>2045</t>
  </si>
  <si>
    <t>BEHAVIOR SPEC 245</t>
  </si>
  <si>
    <t>2015</t>
  </si>
  <si>
    <t>2002</t>
  </si>
  <si>
    <t>BEHAVIOR SPECIALIST</t>
  </si>
  <si>
    <t>6327</t>
  </si>
  <si>
    <t>BENEFITS ASSOCIATE</t>
  </si>
  <si>
    <t>6326</t>
  </si>
  <si>
    <t>BENEFITS REP</t>
  </si>
  <si>
    <t>6321</t>
  </si>
  <si>
    <t>BENEFITS SPECIALIST</t>
  </si>
  <si>
    <t>6201</t>
  </si>
  <si>
    <t>BOOKKEEPER SEC 216</t>
  </si>
  <si>
    <t>4200</t>
  </si>
  <si>
    <t>6204</t>
  </si>
  <si>
    <t>BOOKKEEPER SEC 7.5H</t>
  </si>
  <si>
    <t>6200</t>
  </si>
  <si>
    <t>BOOKKEEPER SEC 8H</t>
  </si>
  <si>
    <t>6202</t>
  </si>
  <si>
    <t>BOOKKEEPER SEC NNB 7.5H</t>
  </si>
  <si>
    <t>6205</t>
  </si>
  <si>
    <t>BOOKKEEPER SEC NNB 8H</t>
  </si>
  <si>
    <t>6203</t>
  </si>
  <si>
    <t>BOOKKEEPING RES ASST NNB</t>
  </si>
  <si>
    <t>5007</t>
  </si>
  <si>
    <t>BUDGET SPECIALIST</t>
  </si>
  <si>
    <t>5008</t>
  </si>
  <si>
    <t>BUS DRIVER</t>
  </si>
  <si>
    <t>4100</t>
  </si>
  <si>
    <t>188 BUS DRIVER/TRANS ASST</t>
  </si>
  <si>
    <t>5009</t>
  </si>
  <si>
    <t>BUS DRIVER TNR SFTY COORD</t>
  </si>
  <si>
    <t>5160</t>
  </si>
  <si>
    <t>BUS DRIVER TRAINEE BENEFITS</t>
  </si>
  <si>
    <t>5010</t>
  </si>
  <si>
    <t>BUS PART SPECIALIST</t>
  </si>
  <si>
    <t>5169</t>
  </si>
  <si>
    <t>BUSINESS ANALYST</t>
  </si>
  <si>
    <t>5166</t>
  </si>
  <si>
    <t>BUSINESS SUPPORT SPEC</t>
  </si>
  <si>
    <t>5011</t>
  </si>
  <si>
    <t>BUYER</t>
  </si>
  <si>
    <t>6300</t>
  </si>
  <si>
    <t>BUYER ASST</t>
  </si>
  <si>
    <t>5012</t>
  </si>
  <si>
    <t>BUYING MGR</t>
  </si>
  <si>
    <t>5013</t>
  </si>
  <si>
    <t>CAPITAL PROJECTS COORD</t>
  </si>
  <si>
    <t>2003</t>
  </si>
  <si>
    <t>CAREER SPECIALIST</t>
  </si>
  <si>
    <t>2005</t>
  </si>
  <si>
    <t>CERT SCH COUNS AD VOC</t>
  </si>
  <si>
    <t>2006</t>
  </si>
  <si>
    <t>CERT SCH COUNS DOP</t>
  </si>
  <si>
    <t>2007</t>
  </si>
  <si>
    <t>CERT SCH COUNS ELEM</t>
  </si>
  <si>
    <t>2008</t>
  </si>
  <si>
    <t>CERT SCH COUNS HS</t>
  </si>
  <si>
    <t>2009</t>
  </si>
  <si>
    <t>CERT SCH COUNS MJ</t>
  </si>
  <si>
    <t>5014</t>
  </si>
  <si>
    <t>CERTIFICATION SPEC</t>
  </si>
  <si>
    <t>1701</t>
  </si>
  <si>
    <t>CHIEF BUILDING OFFICIAL</t>
  </si>
  <si>
    <t>1104</t>
  </si>
  <si>
    <t>CHIEF FINANCE OFFICER</t>
  </si>
  <si>
    <t>5015</t>
  </si>
  <si>
    <t>CHILD CARE ASST</t>
  </si>
  <si>
    <t>211 PLACE CHILD CARE</t>
  </si>
  <si>
    <t>5016</t>
  </si>
  <si>
    <t>CHILD CARE ASST SITE MGR</t>
  </si>
  <si>
    <t>261 PLACE PROGRAM</t>
  </si>
  <si>
    <t>5017</t>
  </si>
  <si>
    <t>CHILD CARE ITINER SITE MGR</t>
  </si>
  <si>
    <t>5018</t>
  </si>
  <si>
    <t>CHILD CARE PROG COORD</t>
  </si>
  <si>
    <t>1702</t>
  </si>
  <si>
    <t>CHILD CARE PROG SPEC</t>
  </si>
  <si>
    <t>5020</t>
  </si>
  <si>
    <t>CHILD CARE SITE MGR</t>
  </si>
  <si>
    <t>5019</t>
  </si>
  <si>
    <t>CHILD CARE SITE MGR CYESIS</t>
  </si>
  <si>
    <t>3100</t>
  </si>
  <si>
    <t>188 CLINIC ASST/PARA</t>
  </si>
  <si>
    <t>5138</t>
  </si>
  <si>
    <t>CLAIMS SPECIALIST</t>
  </si>
  <si>
    <t>CLASSROOM ASSISTANT</t>
  </si>
  <si>
    <t xml:space="preserve">186 DAY </t>
  </si>
  <si>
    <t>5021</t>
  </si>
  <si>
    <t>CLINIC ASST</t>
  </si>
  <si>
    <t>1745</t>
  </si>
  <si>
    <t>COMM GOVT REL LIASON</t>
  </si>
  <si>
    <t>1703</t>
  </si>
  <si>
    <t>COMPENSATION SPEC</t>
  </si>
  <si>
    <t>1731</t>
  </si>
  <si>
    <t>COMPLIANCE RES SPEC</t>
  </si>
  <si>
    <t>5022</t>
  </si>
  <si>
    <t>COMPUTER OPERATOR</t>
  </si>
  <si>
    <t>5023</t>
  </si>
  <si>
    <t>COMPUTER OPERATOR II</t>
  </si>
  <si>
    <t>6301</t>
  </si>
  <si>
    <t>CONSERV RECYCL OPS ASST</t>
  </si>
  <si>
    <t>6310</t>
  </si>
  <si>
    <t>CONSTR FINANCE ASST</t>
  </si>
  <si>
    <t>5140</t>
  </si>
  <si>
    <t>CONTRACT COORD</t>
  </si>
  <si>
    <t>5119</t>
  </si>
  <si>
    <t>COORD GRAPHICS SVCS</t>
  </si>
  <si>
    <t>2004</t>
  </si>
  <si>
    <t>COUNSELOR PREV INTERVENTION</t>
  </si>
  <si>
    <t>5024</t>
  </si>
  <si>
    <t>COURIER</t>
  </si>
  <si>
    <t>5025</t>
  </si>
  <si>
    <t>CREW CHIEF MAINT</t>
  </si>
  <si>
    <t>5170</t>
  </si>
  <si>
    <t>CTE PLACEMENT COORD</t>
  </si>
  <si>
    <t>3200</t>
  </si>
  <si>
    <t>1730</t>
  </si>
  <si>
    <t>CURRICULUM SPEC (230)</t>
  </si>
  <si>
    <t>CURRICULUM SPEC (245)</t>
  </si>
  <si>
    <t>5127</t>
  </si>
  <si>
    <t>CUST SVCS AREA SPEC</t>
  </si>
  <si>
    <t>5026</t>
  </si>
  <si>
    <t>CUSTODIAN</t>
  </si>
  <si>
    <t>6303</t>
  </si>
  <si>
    <t>DATA ENTRY OPERATOR</t>
  </si>
  <si>
    <t>5117</t>
  </si>
  <si>
    <t>DEPUTY BLDG OFFICIAL</t>
  </si>
  <si>
    <t>1107</t>
  </si>
  <si>
    <t>DEPUTY SUPERINTENDENT</t>
  </si>
  <si>
    <t>1225</t>
  </si>
  <si>
    <t>DIR ACCOUNT RESEARCH MEAS</t>
  </si>
  <si>
    <t>DIR COMM CAREER TECH ED</t>
  </si>
  <si>
    <t>1220</t>
  </si>
  <si>
    <t>DIR COMMUNICATIONS</t>
  </si>
  <si>
    <t>1201</t>
  </si>
  <si>
    <t>DIR CURR INST SVCS K12</t>
  </si>
  <si>
    <t>1224</t>
  </si>
  <si>
    <t>DIR EARLY CHILDHOOD PROGRAMS</t>
  </si>
  <si>
    <t>1202</t>
  </si>
  <si>
    <t>DIR EMPL BENE ASSIST RISK</t>
  </si>
  <si>
    <t>1203</t>
  </si>
  <si>
    <t>DIR EMPL RELATIONS</t>
  </si>
  <si>
    <t>1204</t>
  </si>
  <si>
    <t>DIR EXCEPTIONAL STUDENT ED</t>
  </si>
  <si>
    <t>1219</t>
  </si>
  <si>
    <t>DIR FAC MAINTENANCE</t>
  </si>
  <si>
    <t>1218</t>
  </si>
  <si>
    <t>DIR FINANCE SVCS</t>
  </si>
  <si>
    <t>1205</t>
  </si>
  <si>
    <t>DIR FOOD NUTR DIST SVCS</t>
  </si>
  <si>
    <t>1217</t>
  </si>
  <si>
    <t>DIR HUMAN RESOURCES</t>
  </si>
  <si>
    <t>1206</t>
  </si>
  <si>
    <t>DIR INFORMATION SVCS</t>
  </si>
  <si>
    <t>1207</t>
  </si>
  <si>
    <t>DIR INST MEDIA SVCS</t>
  </si>
  <si>
    <t>1226</t>
  </si>
  <si>
    <t>DIR INTERNAL AUDIT</t>
  </si>
  <si>
    <t>1208</t>
  </si>
  <si>
    <t>DIR LEADERSHIP DEVELOPMENT</t>
  </si>
  <si>
    <t>1209</t>
  </si>
  <si>
    <t>DIR NEW CONSTRUCTION</t>
  </si>
  <si>
    <t>1227</t>
  </si>
  <si>
    <t>DIR PLACE</t>
  </si>
  <si>
    <t>1210</t>
  </si>
  <si>
    <t>DIR PLANNING</t>
  </si>
  <si>
    <t>1211</t>
  </si>
  <si>
    <t>DIR PREKINDERGARTEN SVCS</t>
  </si>
  <si>
    <t>1221</t>
  </si>
  <si>
    <t>DIR PROF DEV SCH SUPPORTS</t>
  </si>
  <si>
    <t>1212</t>
  </si>
  <si>
    <t>DIR RESEARCH EVAL SVCS</t>
  </si>
  <si>
    <t>1213</t>
  </si>
  <si>
    <t>DIR STAFF DEVELOPMENT</t>
  </si>
  <si>
    <t>1223</t>
  </si>
  <si>
    <t>DIR STUDENT SUPPORT PROG SVCS</t>
  </si>
  <si>
    <t>1214</t>
  </si>
  <si>
    <t>DIR STUDENT SVCS DISC</t>
  </si>
  <si>
    <t>1222</t>
  </si>
  <si>
    <t>DIR TEACHING LEARNING</t>
  </si>
  <si>
    <t>1215</t>
  </si>
  <si>
    <t>DIR TRANSPORTATION</t>
  </si>
  <si>
    <t>5153</t>
  </si>
  <si>
    <t>DISPATCHER</t>
  </si>
  <si>
    <t>230 ROUTE SPEC &amp; DIST MATERIAL</t>
  </si>
  <si>
    <t>5033</t>
  </si>
  <si>
    <t>DIST GRAPHICS SPEC</t>
  </si>
  <si>
    <t>1704</t>
  </si>
  <si>
    <t>DIST INST MEDIA TECH SPEC</t>
  </si>
  <si>
    <t>5029</t>
  </si>
  <si>
    <t>DISTRIB MAT HANDLER 230</t>
  </si>
  <si>
    <t>5028</t>
  </si>
  <si>
    <t>DISTRIB MAT HANDLER 245</t>
  </si>
  <si>
    <t>5030</t>
  </si>
  <si>
    <t>DISTRIB SVCS COORD</t>
  </si>
  <si>
    <t>5031</t>
  </si>
  <si>
    <t>DISTRIB SVCS SPEC</t>
  </si>
  <si>
    <t>5032</t>
  </si>
  <si>
    <t>DISTRICT CUST SVCS COORD</t>
  </si>
  <si>
    <t>1705</t>
  </si>
  <si>
    <t>DISTRICT MEDIA SPECIALIST</t>
  </si>
  <si>
    <t>1727</t>
  </si>
  <si>
    <t>DISTRICT WEB COORD</t>
  </si>
  <si>
    <t>5027</t>
  </si>
  <si>
    <t>DJJ PROGRAM SPEC</t>
  </si>
  <si>
    <t>5035</t>
  </si>
  <si>
    <t>DRAFTSPERSON</t>
  </si>
  <si>
    <t>1448</t>
  </si>
  <si>
    <t>EAP CLINICAL COORD</t>
  </si>
  <si>
    <t>2043</t>
  </si>
  <si>
    <t>ECP COACH</t>
  </si>
  <si>
    <t>5162</t>
  </si>
  <si>
    <t>ECP ED SPECIALIST</t>
  </si>
  <si>
    <t>5137</t>
  </si>
  <si>
    <t>ECP HEALTH ASST</t>
  </si>
  <si>
    <t>2041</t>
  </si>
  <si>
    <t>ECP INTERVENTIONIST 196</t>
  </si>
  <si>
    <t>2042</t>
  </si>
  <si>
    <t>ECP INTERVENTIONIST 216</t>
  </si>
  <si>
    <t>216 PSYCH/PRE-K/RRHS JROTC</t>
  </si>
  <si>
    <t>5036</t>
  </si>
  <si>
    <t>ED FACILITY INSPECTOR</t>
  </si>
  <si>
    <t>6318</t>
  </si>
  <si>
    <t>EDUCATOR QUALITY SPEC</t>
  </si>
  <si>
    <t>5037</t>
  </si>
  <si>
    <t>EHS CAREGIVER 196</t>
  </si>
  <si>
    <t>196 10 MONTH NON-INSTRUCTIONAL</t>
  </si>
  <si>
    <t>5038</t>
  </si>
  <si>
    <t>EHS CAREGIVER 230</t>
  </si>
  <si>
    <t>230 EARLY HEADSTART CARE</t>
  </si>
  <si>
    <t>5039</t>
  </si>
  <si>
    <t>EHS COORD PROG SVCS</t>
  </si>
  <si>
    <t>5040</t>
  </si>
  <si>
    <t>EHS HOME SVCS WORKER</t>
  </si>
  <si>
    <t>6323</t>
  </si>
  <si>
    <t>EHS LEAD CAREGIVER</t>
  </si>
  <si>
    <t>5133</t>
  </si>
  <si>
    <t>EHS SOCIAL SVCS COORD</t>
  </si>
  <si>
    <t>6304</t>
  </si>
  <si>
    <t>EMPL BEN RISK ASST II</t>
  </si>
  <si>
    <t>1707</t>
  </si>
  <si>
    <t>EMPL BEN RISK MGR</t>
  </si>
  <si>
    <t>5041</t>
  </si>
  <si>
    <t>EMPL BEN SPEC</t>
  </si>
  <si>
    <t>5042</t>
  </si>
  <si>
    <t>ENERGY COORDINATOR</t>
  </si>
  <si>
    <t>5157</t>
  </si>
  <si>
    <t>ENVIRONMENTAL COORD</t>
  </si>
  <si>
    <t>1429</t>
  </si>
  <si>
    <t>EQUITY MGR</t>
  </si>
  <si>
    <t>5043</t>
  </si>
  <si>
    <t>ESE ROUTE SPECIALIST</t>
  </si>
  <si>
    <t>5044</t>
  </si>
  <si>
    <t>ESE TRANS COORDINATOR</t>
  </si>
  <si>
    <t>1708</t>
  </si>
  <si>
    <t>EXCEPTIONAL STUDENT EDU SPEC</t>
  </si>
  <si>
    <t>1150</t>
  </si>
  <si>
    <t>EXEC DIR ELEMENTARY</t>
  </si>
  <si>
    <t>1151</t>
  </si>
  <si>
    <t>EXEC DIR SECONDARY SCH</t>
  </si>
  <si>
    <t>1709</t>
  </si>
  <si>
    <t>FAC OPS SAFETY MGR</t>
  </si>
  <si>
    <t>1718</t>
  </si>
  <si>
    <t>FACILITY SPECIALIST</t>
  </si>
  <si>
    <t>5045</t>
  </si>
  <si>
    <t>FACILITY SVC WORKER</t>
  </si>
  <si>
    <t>5046</t>
  </si>
  <si>
    <t>FAMILY SVCS WORKER PREK</t>
  </si>
  <si>
    <t>188 PARA SOCIAL SERVICES</t>
  </si>
  <si>
    <t>5151</t>
  </si>
  <si>
    <t>FIELD SVCS SPEC</t>
  </si>
  <si>
    <t>6305</t>
  </si>
  <si>
    <t>FINANCE ASST</t>
  </si>
  <si>
    <t>5047</t>
  </si>
  <si>
    <t>FINANCE SPEC CHTR SCH</t>
  </si>
  <si>
    <t>5048</t>
  </si>
  <si>
    <t>FINANCE SPEC EXT DAY PROG</t>
  </si>
  <si>
    <t>1710</t>
  </si>
  <si>
    <t>FINANCE SVCS MGR</t>
  </si>
  <si>
    <t>6312</t>
  </si>
  <si>
    <t>FINANCIAL AID ASST</t>
  </si>
  <si>
    <t>5134</t>
  </si>
  <si>
    <t>FINC ACCT ANALYST</t>
  </si>
  <si>
    <t>6311</t>
  </si>
  <si>
    <t>FINC AID SPEC</t>
  </si>
  <si>
    <t>5136</t>
  </si>
  <si>
    <t>FIRE OFFICIAL</t>
  </si>
  <si>
    <t>5049</t>
  </si>
  <si>
    <t>FNS AREA SPECIALIST  245</t>
  </si>
  <si>
    <t>5131</t>
  </si>
  <si>
    <t>FNS ASSOCIATE</t>
  </si>
  <si>
    <t>5052</t>
  </si>
  <si>
    <t>FNS ASST 191</t>
  </si>
  <si>
    <t>191 FOOD &amp; NUTRITION</t>
  </si>
  <si>
    <t>5051</t>
  </si>
  <si>
    <t>FNS ASST 245</t>
  </si>
  <si>
    <t>5053</t>
  </si>
  <si>
    <t>FNS ASST MGR</t>
  </si>
  <si>
    <t>5054</t>
  </si>
  <si>
    <t>FNS EQUIPMENT SPECIALIST</t>
  </si>
  <si>
    <t>5055</t>
  </si>
  <si>
    <t>FNS FINANCIAL COORDINATOR</t>
  </si>
  <si>
    <t>5056</t>
  </si>
  <si>
    <t>FNS FINANCIAL SPECIALIST</t>
  </si>
  <si>
    <t>5159</t>
  </si>
  <si>
    <t>FNS MANAGER 245</t>
  </si>
  <si>
    <t>5057</t>
  </si>
  <si>
    <t>FNS MGR</t>
  </si>
  <si>
    <t>195 FOOD &amp; NUTRITION</t>
  </si>
  <si>
    <t>5118</t>
  </si>
  <si>
    <t>FNS NUTRITION SPECIALIST</t>
  </si>
  <si>
    <t>5058</t>
  </si>
  <si>
    <t>FNS PRODUCTION ASST</t>
  </si>
  <si>
    <t>5128</t>
  </si>
  <si>
    <t>FNS SPECIALIST 245</t>
  </si>
  <si>
    <t>5132</t>
  </si>
  <si>
    <t>FNS TECHNICIAN</t>
  </si>
  <si>
    <t>5165</t>
  </si>
  <si>
    <t>FNS TECHNICIAN 191</t>
  </si>
  <si>
    <t>5059</t>
  </si>
  <si>
    <t>FNS TRAINING COORD</t>
  </si>
  <si>
    <t>5060</t>
  </si>
  <si>
    <t>FNS TRAINING SPECIALIST</t>
  </si>
  <si>
    <t>5061</t>
  </si>
  <si>
    <t>GEO INFO SYS ANALYST</t>
  </si>
  <si>
    <t>1711</t>
  </si>
  <si>
    <t>GRANT RESOURCE SPEC</t>
  </si>
  <si>
    <t>1719</t>
  </si>
  <si>
    <t>GRAPHICS SVCS MGR</t>
  </si>
  <si>
    <t>5139</t>
  </si>
  <si>
    <t>HR ANALYST</t>
  </si>
  <si>
    <t>6306</t>
  </si>
  <si>
    <t>HR ASSISTANT</t>
  </si>
  <si>
    <t>6325</t>
  </si>
  <si>
    <t>HUMAN CAPITAL ASSOC</t>
  </si>
  <si>
    <t>1443</t>
  </si>
  <si>
    <t>HUMAN CAPITAL PARTNER</t>
  </si>
  <si>
    <t>6307</t>
  </si>
  <si>
    <t>HUMAN RESOURCES ASST II NNB</t>
  </si>
  <si>
    <t>5062</t>
  </si>
  <si>
    <t>HUMAN RESOURCES SPEC</t>
  </si>
  <si>
    <t>5004</t>
  </si>
  <si>
    <t>HVAC SYST CONTROL TECH</t>
  </si>
  <si>
    <t>1724</t>
  </si>
  <si>
    <t>ICT LITERACY SPEC 230</t>
  </si>
  <si>
    <t>1741</t>
  </si>
  <si>
    <t>ICT LITERACY SPEC 245</t>
  </si>
  <si>
    <t>4000</t>
  </si>
  <si>
    <t>INST ASST</t>
  </si>
  <si>
    <t>189 INSTRUCTIONAL ASST</t>
  </si>
  <si>
    <t>4210</t>
  </si>
  <si>
    <t>INST ASST 8 HR</t>
  </si>
  <si>
    <t>4001</t>
  </si>
  <si>
    <t>INST ASST BUS DR</t>
  </si>
  <si>
    <t>4003</t>
  </si>
  <si>
    <t>INST ASST DHH ESE</t>
  </si>
  <si>
    <t>4004</t>
  </si>
  <si>
    <t>INST ASST DJJ</t>
  </si>
  <si>
    <t>4005</t>
  </si>
  <si>
    <t>INST ASST ESE</t>
  </si>
  <si>
    <t>4006</t>
  </si>
  <si>
    <t>INST ASST ESOL BIL</t>
  </si>
  <si>
    <t>4007</t>
  </si>
  <si>
    <t>INST ASST ILS</t>
  </si>
  <si>
    <t>4008</t>
  </si>
  <si>
    <t>INST ASST PREK</t>
  </si>
  <si>
    <t>4009</t>
  </si>
  <si>
    <t>INST ASST SD</t>
  </si>
  <si>
    <t>4011</t>
  </si>
  <si>
    <t>INST ASST SPEC AD ED PROG</t>
  </si>
  <si>
    <t>2011</t>
  </si>
  <si>
    <t>INSTRUCT TRAINER COACH</t>
  </si>
  <si>
    <t>2010</t>
  </si>
  <si>
    <t>INSTRUCTIONAL TECH SPEC</t>
  </si>
  <si>
    <t>2039</t>
  </si>
  <si>
    <t>INSTRUCTOR TRAINER COACH .16</t>
  </si>
  <si>
    <t>1590</t>
  </si>
  <si>
    <t>INTERIM PRINCIPAL ELEM 245</t>
  </si>
  <si>
    <t>1591</t>
  </si>
  <si>
    <t>INTERIM PRINCIPAL ELEM 261</t>
  </si>
  <si>
    <t>1596</t>
  </si>
  <si>
    <t>INTERIM PRINCIPAL HIGH SCH</t>
  </si>
  <si>
    <t>1592</t>
  </si>
  <si>
    <t>INTERIM PRINCIPAL MJ</t>
  </si>
  <si>
    <t>9100</t>
  </si>
  <si>
    <t>INTERN</t>
  </si>
  <si>
    <t>6000</t>
  </si>
  <si>
    <t>0</t>
  </si>
  <si>
    <t/>
  </si>
  <si>
    <t>0.00</t>
  </si>
  <si>
    <t>9101</t>
  </si>
  <si>
    <t>INTERN SCHOOL PSYCH</t>
  </si>
  <si>
    <t>1720</t>
  </si>
  <si>
    <t>INTERNAL AUDIT MGR</t>
  </si>
  <si>
    <t>4201</t>
  </si>
  <si>
    <t>INTERPRETER FOR DHH</t>
  </si>
  <si>
    <t>5063</t>
  </si>
  <si>
    <t>INVENTORY RECORDS SPEC</t>
  </si>
  <si>
    <t>5064</t>
  </si>
  <si>
    <t>IS HELP DESK TRAINER</t>
  </si>
  <si>
    <t>5065</t>
  </si>
  <si>
    <t>IS SUPPORT SPEC</t>
  </si>
  <si>
    <t>2012</t>
  </si>
  <si>
    <t>JOB PLCMT TRANS SPEC CR</t>
  </si>
  <si>
    <t>2048</t>
  </si>
  <si>
    <t>JOB PLCMT TRANS SPEC NC</t>
  </si>
  <si>
    <t>5066</t>
  </si>
  <si>
    <t>LAKEVIEW EXPRESS MGR</t>
  </si>
  <si>
    <t>5067</t>
  </si>
  <si>
    <t>LEAD FINANCE ASST</t>
  </si>
  <si>
    <t>1742</t>
  </si>
  <si>
    <t>LEAD SYSTEMS ANALYST</t>
  </si>
  <si>
    <t>2037</t>
  </si>
  <si>
    <t>LEARN DESIGN COACH</t>
  </si>
  <si>
    <t>1755</t>
  </si>
  <si>
    <t>LEARN DESIGN SPEC 230</t>
  </si>
  <si>
    <t>1756</t>
  </si>
  <si>
    <t>LEARN DESIGN SPEC 245</t>
  </si>
  <si>
    <t>5068</t>
  </si>
  <si>
    <t>LEAVES COORDINATOR</t>
  </si>
  <si>
    <t>6317</t>
  </si>
  <si>
    <t>LEAVES SPECIALIST</t>
  </si>
  <si>
    <t>3515</t>
  </si>
  <si>
    <t>LIFE MANAGEMENT VOCATIONAL</t>
  </si>
  <si>
    <t>2013</t>
  </si>
  <si>
    <t>LITERACY COACH ELEM</t>
  </si>
  <si>
    <t>2014</t>
  </si>
  <si>
    <t>LITERACY COACH HS</t>
  </si>
  <si>
    <t>LITERACY COACH MIDDLE</t>
  </si>
  <si>
    <t>4010</t>
  </si>
  <si>
    <t>LPN 189</t>
  </si>
  <si>
    <t>5125</t>
  </si>
  <si>
    <t>LPN 245</t>
  </si>
  <si>
    <t>5069</t>
  </si>
  <si>
    <t>LUNCHROOM MONITOR</t>
  </si>
  <si>
    <t>5070</t>
  </si>
  <si>
    <t>MAIL SVCS SPECIALIST</t>
  </si>
  <si>
    <t>5120</t>
  </si>
  <si>
    <t>MAINT CONTRACT COORD</t>
  </si>
  <si>
    <t>5071</t>
  </si>
  <si>
    <t>MAINTENANCE I</t>
  </si>
  <si>
    <t>5072</t>
  </si>
  <si>
    <t>MAINTENANCE IA</t>
  </si>
  <si>
    <t>5073</t>
  </si>
  <si>
    <t>MAINTENANCE IAA</t>
  </si>
  <si>
    <t>5168</t>
  </si>
  <si>
    <t>MAINTENANCE IAA AC</t>
  </si>
  <si>
    <t>5074</t>
  </si>
  <si>
    <t>MAINTENANCE II</t>
  </si>
  <si>
    <t>5075</t>
  </si>
  <si>
    <t>MAINTENANCE III</t>
  </si>
  <si>
    <t>1721</t>
  </si>
  <si>
    <t>MAINTENANCE OPERATIONS MGR</t>
  </si>
  <si>
    <t>1723</t>
  </si>
  <si>
    <t>MAPPING SPECIALIST</t>
  </si>
  <si>
    <t>5076</t>
  </si>
  <si>
    <t>MATERIALS HANDLER</t>
  </si>
  <si>
    <t>5077</t>
  </si>
  <si>
    <t>MECHANIC I</t>
  </si>
  <si>
    <t>1712</t>
  </si>
  <si>
    <t>MECHANICAL ENGINEER</t>
  </si>
  <si>
    <t>5078</t>
  </si>
  <si>
    <t>MEDIA AUTOMATION TECH</t>
  </si>
  <si>
    <t>5080</t>
  </si>
  <si>
    <t>MEDIA PRODUCTION TECHNICIAN</t>
  </si>
  <si>
    <t>5081</t>
  </si>
  <si>
    <t>MEDIA RESOURCES TECHNICIAN</t>
  </si>
  <si>
    <t>5082</t>
  </si>
  <si>
    <t>MEDIA SVCS TECHNICIAN</t>
  </si>
  <si>
    <t>1425</t>
  </si>
  <si>
    <t>MGR ACCOUNTING</t>
  </si>
  <si>
    <t>1437</t>
  </si>
  <si>
    <t>MGR BENEFITS ADMINSTRATION</t>
  </si>
  <si>
    <t>1738</t>
  </si>
  <si>
    <t>MGR CENTER FOR ARTS</t>
  </si>
  <si>
    <t>1424</t>
  </si>
  <si>
    <t>MGR FNS PROGRAMS</t>
  </si>
  <si>
    <t>1411</t>
  </si>
  <si>
    <t>MGR HUMAN RESOURCES</t>
  </si>
  <si>
    <t>1442</t>
  </si>
  <si>
    <t>MGR PLACE</t>
  </si>
  <si>
    <t>1412</t>
  </si>
  <si>
    <t>MGR TECH INFO SVCS</t>
  </si>
  <si>
    <t>5083</t>
  </si>
  <si>
    <t>MICROGRAPHICS SVCS CLERK</t>
  </si>
  <si>
    <t>5084</t>
  </si>
  <si>
    <t>MICROGRAPHICS SVCS TECH</t>
  </si>
  <si>
    <t>2038</t>
  </si>
  <si>
    <t>MIGRANT ADVOCATE</t>
  </si>
  <si>
    <t>1726</t>
  </si>
  <si>
    <t>MTSS SPECIALIST 216</t>
  </si>
  <si>
    <t>1725</t>
  </si>
  <si>
    <t>MTSS SPECIALIST 245</t>
  </si>
  <si>
    <t>5158</t>
  </si>
  <si>
    <t>MULTIMEDIA PROD ASST</t>
  </si>
  <si>
    <t>5085</t>
  </si>
  <si>
    <t>NETWORK ANALYST</t>
  </si>
  <si>
    <t>5142</t>
  </si>
  <si>
    <t>NETWORK DESIGN ANALYST</t>
  </si>
  <si>
    <t>5086</t>
  </si>
  <si>
    <t>NETWORK SPECIALIST</t>
  </si>
  <si>
    <t>5087</t>
  </si>
  <si>
    <t>NETWORK TECHNICIAN</t>
  </si>
  <si>
    <t>5088</t>
  </si>
  <si>
    <t>NETWORK TECHNICIAN II</t>
  </si>
  <si>
    <t>9301</t>
  </si>
  <si>
    <t>NI ON ASSIGN USEP</t>
  </si>
  <si>
    <t>4305</t>
  </si>
  <si>
    <t>9308</t>
  </si>
  <si>
    <t>NNB ON ASSIGNMENT</t>
  </si>
  <si>
    <t>9300</t>
  </si>
  <si>
    <t>NONINSTR ON ASSIGN</t>
  </si>
  <si>
    <t>4203</t>
  </si>
  <si>
    <t>OCCUP THERAPIST 198</t>
  </si>
  <si>
    <t>198 SOCIAL ED PT/OT</t>
  </si>
  <si>
    <t>4204</t>
  </si>
  <si>
    <t>OCCUP THERAPIST 245</t>
  </si>
  <si>
    <t>4202</t>
  </si>
  <si>
    <t>OCCUP THERAPIST ASST 198</t>
  </si>
  <si>
    <t>6324</t>
  </si>
  <si>
    <t>ONBOARDING REP</t>
  </si>
  <si>
    <t>5156</t>
  </si>
  <si>
    <t>OPERATIONS SVCS SPEC</t>
  </si>
  <si>
    <t>2035</t>
  </si>
  <si>
    <t>ORIENTATION MOBILITY SPEC</t>
  </si>
  <si>
    <t>5089</t>
  </si>
  <si>
    <t>OUTSIDE CUSTODIAN</t>
  </si>
  <si>
    <t>4106</t>
  </si>
  <si>
    <t>PARA ADAPTIVE PE</t>
  </si>
  <si>
    <t>4101</t>
  </si>
  <si>
    <t>PARA CYESIS</t>
  </si>
  <si>
    <t>4102</t>
  </si>
  <si>
    <t>PARA EMPL ASST</t>
  </si>
  <si>
    <t>191 PARA TRANSITION ASST`</t>
  </si>
  <si>
    <t>4107</t>
  </si>
  <si>
    <t>PARA ESE</t>
  </si>
  <si>
    <t>4108</t>
  </si>
  <si>
    <t>PARA ESOL BIL</t>
  </si>
  <si>
    <t>4103</t>
  </si>
  <si>
    <t>PARA SOCIAL SVCS</t>
  </si>
  <si>
    <t>4104</t>
  </si>
  <si>
    <t>PARA TRANS ASST</t>
  </si>
  <si>
    <t>PARAPROFESSIONAL</t>
  </si>
  <si>
    <t>4205</t>
  </si>
  <si>
    <t>PARENT INVOLVE ASST</t>
  </si>
  <si>
    <t>2034</t>
  </si>
  <si>
    <t>PARENT INVOLVEMENT EDUCATOR</t>
  </si>
  <si>
    <t>5090</t>
  </si>
  <si>
    <t>PAYROLL COORDINATOR</t>
  </si>
  <si>
    <t>1728</t>
  </si>
  <si>
    <t>PD SPECIALIST 230</t>
  </si>
  <si>
    <t>1746</t>
  </si>
  <si>
    <t>PD SPECIALIST 245</t>
  </si>
  <si>
    <t>4207</t>
  </si>
  <si>
    <t>PHYS THERAPIST 198</t>
  </si>
  <si>
    <t>4208</t>
  </si>
  <si>
    <t>PHYS THERAPIST 245</t>
  </si>
  <si>
    <t>4206</t>
  </si>
  <si>
    <t>PHYS THERAPIST ASST 198</t>
  </si>
  <si>
    <t>5091</t>
  </si>
  <si>
    <t>PHYSICAL ED FIELD TECH</t>
  </si>
  <si>
    <t>5079</t>
  </si>
  <si>
    <t>PLACE SPECIALIST</t>
  </si>
  <si>
    <t>5092</t>
  </si>
  <si>
    <t>PLANT MGR</t>
  </si>
  <si>
    <t>1722</t>
  </si>
  <si>
    <t>POSITION CONTROL SPEC</t>
  </si>
  <si>
    <t>5121</t>
  </si>
  <si>
    <t>PRESS OPERATOR</t>
  </si>
  <si>
    <t>1501</t>
  </si>
  <si>
    <t>PRINCIPAL ADULT VOCATIONAL</t>
  </si>
  <si>
    <t>1432</t>
  </si>
  <si>
    <t>PRINCIPAL COACH</t>
  </si>
  <si>
    <t>1502</t>
  </si>
  <si>
    <t>PRINCIPAL ELEMENTARY</t>
  </si>
  <si>
    <t>1503</t>
  </si>
  <si>
    <t>PRINCIPAL HIGH SCHOOL</t>
  </si>
  <si>
    <t>1504</t>
  </si>
  <si>
    <t>PRINCIPAL MJ</t>
  </si>
  <si>
    <t>9307</t>
  </si>
  <si>
    <t>PRINCIPAL ON ASSIGN</t>
  </si>
  <si>
    <t>9304</t>
  </si>
  <si>
    <t>PRINCIPAL ON ASSIGN LEAVE</t>
  </si>
  <si>
    <t>1505</t>
  </si>
  <si>
    <t>PRINCIPAL OTHER SECONDARY</t>
  </si>
  <si>
    <t>5122</t>
  </si>
  <si>
    <t>PRINTER II</t>
  </si>
  <si>
    <t>5144</t>
  </si>
  <si>
    <t>PROCUREMENT SPEC</t>
  </si>
  <si>
    <t>5141</t>
  </si>
  <si>
    <t>PROF STDS INVESTIGATOR</t>
  </si>
  <si>
    <t>1752</t>
  </si>
  <si>
    <t>PROG COORD CTE</t>
  </si>
  <si>
    <t>1751</t>
  </si>
  <si>
    <t>PROG COORD ECP</t>
  </si>
  <si>
    <t>1732</t>
  </si>
  <si>
    <t>PROG COORD SSPS</t>
  </si>
  <si>
    <t>1753</t>
  </si>
  <si>
    <t>PROG COORD SSPS COMP</t>
  </si>
  <si>
    <t>1733</t>
  </si>
  <si>
    <t>PROG COORD TEACHING LEARNING</t>
  </si>
  <si>
    <t>1754</t>
  </si>
  <si>
    <t>PROG COORD TL CHART</t>
  </si>
  <si>
    <t>1739</t>
  </si>
  <si>
    <t>PROG MGR COMPENSATION</t>
  </si>
  <si>
    <t>1747</t>
  </si>
  <si>
    <t>PROG MGR CTE</t>
  </si>
  <si>
    <t>1714</t>
  </si>
  <si>
    <t>PROG SPEC GRANTS</t>
  </si>
  <si>
    <t>1748</t>
  </si>
  <si>
    <t>PROG SPEC PLACE</t>
  </si>
  <si>
    <t>1713</t>
  </si>
  <si>
    <t>PROGRAM SPEC COMM GOVT REL</t>
  </si>
  <si>
    <t>5123</t>
  </si>
  <si>
    <t>PROGRAMMER</t>
  </si>
  <si>
    <t>5093</t>
  </si>
  <si>
    <t>PROGRAMMER ANALYST</t>
  </si>
  <si>
    <t>1715</t>
  </si>
  <si>
    <t>PROJECT COORDINATOR</t>
  </si>
  <si>
    <t>1716</t>
  </si>
  <si>
    <t>PROJECT PLANNNER</t>
  </si>
  <si>
    <t>1216</t>
  </si>
  <si>
    <t>PURCHASING AGENT</t>
  </si>
  <si>
    <t>6308</t>
  </si>
  <si>
    <t>PURCHASING ASST</t>
  </si>
  <si>
    <t>2033</t>
  </si>
  <si>
    <t>READING COACH</t>
  </si>
  <si>
    <t>REC SEC TO BOARD</t>
  </si>
  <si>
    <t>5126</t>
  </si>
  <si>
    <t>RECORDS MGMT SPEC</t>
  </si>
  <si>
    <t>6316</t>
  </si>
  <si>
    <t>RECRUITER</t>
  </si>
  <si>
    <t>5094</t>
  </si>
  <si>
    <t>RECYCLING COORD</t>
  </si>
  <si>
    <t>6309</t>
  </si>
  <si>
    <t>REGISTRAR</t>
  </si>
  <si>
    <t>5095</t>
  </si>
  <si>
    <t>RELIEF BUS DRIVER</t>
  </si>
  <si>
    <t>4211</t>
  </si>
  <si>
    <t>RESOURCE MGMT ASSOC</t>
  </si>
  <si>
    <t>2046</t>
  </si>
  <si>
    <t>RESOURCE TCHR PLACE 245</t>
  </si>
  <si>
    <t>5167</t>
  </si>
  <si>
    <t>RETIREMENT SVCS COORD</t>
  </si>
  <si>
    <t>1441</t>
  </si>
  <si>
    <t>REUSE ADMIN</t>
  </si>
  <si>
    <t>1439</t>
  </si>
  <si>
    <t>REUSE MGR</t>
  </si>
  <si>
    <t>1706</t>
  </si>
  <si>
    <t>REUSE PROTECH</t>
  </si>
  <si>
    <t>1420</t>
  </si>
  <si>
    <t>REUSE SUPV</t>
  </si>
  <si>
    <t>5154</t>
  </si>
  <si>
    <t>ROUTE ANALYST</t>
  </si>
  <si>
    <t>5096</t>
  </si>
  <si>
    <t>ROUTE SPECIALIST</t>
  </si>
  <si>
    <t>5034</t>
  </si>
  <si>
    <t>SAFETY INSPECTOR</t>
  </si>
  <si>
    <t>5135</t>
  </si>
  <si>
    <t>SAFETY INSPECTOR NE</t>
  </si>
  <si>
    <t>2016</t>
  </si>
  <si>
    <t>SCH MEDIA SPEC ADULT VOC</t>
  </si>
  <si>
    <t>2017</t>
  </si>
  <si>
    <t>SCH MEDIA SPEC ELEM</t>
  </si>
  <si>
    <t>2100</t>
  </si>
  <si>
    <t>SCH MEDIA SPECIALIST</t>
  </si>
  <si>
    <t>2018</t>
  </si>
  <si>
    <t>SCH MEDIA SPECIALIST HS</t>
  </si>
  <si>
    <t>2019</t>
  </si>
  <si>
    <t>SCH MEDIA SPECIALIST MJ</t>
  </si>
  <si>
    <t>4209</t>
  </si>
  <si>
    <t>SCH MEDIA TECH ASST</t>
  </si>
  <si>
    <t>2020</t>
  </si>
  <si>
    <t>SCH NURSE 196</t>
  </si>
  <si>
    <t>2021</t>
  </si>
  <si>
    <t>SCH NURSE 216</t>
  </si>
  <si>
    <t>2023</t>
  </si>
  <si>
    <t>SCH NURSE 230</t>
  </si>
  <si>
    <t>2050</t>
  </si>
  <si>
    <t>SCH NURSE CYESIS 196</t>
  </si>
  <si>
    <t>2036</t>
  </si>
  <si>
    <t>SCH NURSE ON ASSIGN 196</t>
  </si>
  <si>
    <t>2040</t>
  </si>
  <si>
    <t>SCH PSYCHOLOGIST 196</t>
  </si>
  <si>
    <t>2047</t>
  </si>
  <si>
    <t>SCH PSYCHOLOGIST 206</t>
  </si>
  <si>
    <t>206 PSYCHOLOGIST</t>
  </si>
  <si>
    <t>2024</t>
  </si>
  <si>
    <t>SCH PSYCHOLOGIST 216</t>
  </si>
  <si>
    <t>2025</t>
  </si>
  <si>
    <t>SCH PSYCHOLOGIST PREK</t>
  </si>
  <si>
    <t>9150</t>
  </si>
  <si>
    <t>SCH RESOURCE OFFICER</t>
  </si>
  <si>
    <t>9500</t>
  </si>
  <si>
    <t>2026</t>
  </si>
  <si>
    <t>SCH SOCIAL WORKER 196</t>
  </si>
  <si>
    <t>2027</t>
  </si>
  <si>
    <t>SCH SOCIAL WORKER 216</t>
  </si>
  <si>
    <t>6101</t>
  </si>
  <si>
    <t>SECRETARY I NNB</t>
  </si>
  <si>
    <t>6103</t>
  </si>
  <si>
    <t>SECRETARY II 216</t>
  </si>
  <si>
    <t>6104</t>
  </si>
  <si>
    <t>SECRETARY II 230</t>
  </si>
  <si>
    <t>6102</t>
  </si>
  <si>
    <t>SECRETARY II 245</t>
  </si>
  <si>
    <t>6106</t>
  </si>
  <si>
    <t>SECRETARY II NNB 216</t>
  </si>
  <si>
    <t>6105</t>
  </si>
  <si>
    <t>SECRETARY II NNB 245</t>
  </si>
  <si>
    <t>6108</t>
  </si>
  <si>
    <t>SECRETARY III 196</t>
  </si>
  <si>
    <t>6109</t>
  </si>
  <si>
    <t>SECRETARY III 216</t>
  </si>
  <si>
    <t>6110</t>
  </si>
  <si>
    <t>SECRETARY III 230</t>
  </si>
  <si>
    <t>6107</t>
  </si>
  <si>
    <t>SECRETARY III 245</t>
  </si>
  <si>
    <t>6111</t>
  </si>
  <si>
    <t>SECRETARY III NNB 216</t>
  </si>
  <si>
    <t>6001</t>
  </si>
  <si>
    <t>SECRETARY TO SUPT NNB</t>
  </si>
  <si>
    <t>5143</t>
  </si>
  <si>
    <t>SERVER SUPPORT SPEC</t>
  </si>
  <si>
    <t>5161</t>
  </si>
  <si>
    <t>SITE COORDINATOR</t>
  </si>
  <si>
    <t>5097</t>
  </si>
  <si>
    <t>SOCIAL EDUCATOR ECP 198</t>
  </si>
  <si>
    <t>5163</t>
  </si>
  <si>
    <t>SOCIAL EDUCATOR ECP 230</t>
  </si>
  <si>
    <t>6322</t>
  </si>
  <si>
    <t>SOCIAL EDUCATOR ECP 245</t>
  </si>
  <si>
    <t>5098</t>
  </si>
  <si>
    <t>SOCIAL SVCS COORD</t>
  </si>
  <si>
    <t>1737</t>
  </si>
  <si>
    <t>SPEC TEACHING LEARNING</t>
  </si>
  <si>
    <t>2028</t>
  </si>
  <si>
    <t>SPECIAL POPULAT COORD</t>
  </si>
  <si>
    <t>2044</t>
  </si>
  <si>
    <t>SPEECH LANG PATH ASST</t>
  </si>
  <si>
    <t>2029</t>
  </si>
  <si>
    <t>SPEECH LANG PATH CR</t>
  </si>
  <si>
    <t>2049</t>
  </si>
  <si>
    <t>SPEECH LANG PATH NC</t>
  </si>
  <si>
    <t>5099</t>
  </si>
  <si>
    <t>SR CHILD CARE ASST</t>
  </si>
  <si>
    <t>5100</t>
  </si>
  <si>
    <t>SR CREW CHIEF MAINT</t>
  </si>
  <si>
    <t>5152</t>
  </si>
  <si>
    <t>SR FIELD SVCS SPEC</t>
  </si>
  <si>
    <t>6320</t>
  </si>
  <si>
    <t>SR FINANCE ASST</t>
  </si>
  <si>
    <t>5130</t>
  </si>
  <si>
    <t>SR FNS ASSOCIATE</t>
  </si>
  <si>
    <t>1740</t>
  </si>
  <si>
    <t>SR GRANT WRITER</t>
  </si>
  <si>
    <t>6314</t>
  </si>
  <si>
    <t>SR HR ASST</t>
  </si>
  <si>
    <t>1729</t>
  </si>
  <si>
    <t>SR INSTRUCTIONAL SPEC</t>
  </si>
  <si>
    <t>1435</t>
  </si>
  <si>
    <t>SR MGR BENEFITS RISK MGMT</t>
  </si>
  <si>
    <t>1438</t>
  </si>
  <si>
    <t>SR MGR FINANCE</t>
  </si>
  <si>
    <t>1423</t>
  </si>
  <si>
    <t>SR MGR FNS</t>
  </si>
  <si>
    <t>1434</t>
  </si>
  <si>
    <t>SR MGR HUMAN RESOURCES</t>
  </si>
  <si>
    <t>1444</t>
  </si>
  <si>
    <t>SR MGR TECH INFO SVS</t>
  </si>
  <si>
    <t>1750</t>
  </si>
  <si>
    <t>SR PD SPECIALIST</t>
  </si>
  <si>
    <t>1744</t>
  </si>
  <si>
    <t>SR PROCUREMENT SPEC</t>
  </si>
  <si>
    <t>1430</t>
  </si>
  <si>
    <t>SR SUPV SSPS</t>
  </si>
  <si>
    <t>1446</t>
  </si>
  <si>
    <t>SR SUPV SSPS COMP</t>
  </si>
  <si>
    <t>1431</t>
  </si>
  <si>
    <t>SR SUPV TEACHING LEARNING</t>
  </si>
  <si>
    <t>5101</t>
  </si>
  <si>
    <t>STAFF ACCOUNTANT</t>
  </si>
  <si>
    <t>5102</t>
  </si>
  <si>
    <t>STAFF AUDITOR</t>
  </si>
  <si>
    <t>6319</t>
  </si>
  <si>
    <t>STAFFING SPECIALIST</t>
  </si>
  <si>
    <t>1743</t>
  </si>
  <si>
    <t>STRAT INIT ALLOC PROG MGR</t>
  </si>
  <si>
    <t>6302</t>
  </si>
  <si>
    <t>STU SYS DATA ENTRY OPERATOR</t>
  </si>
  <si>
    <t>9102</t>
  </si>
  <si>
    <t>STUDENT</t>
  </si>
  <si>
    <t>2030</t>
  </si>
  <si>
    <t>STUDENT ACHIEVEMENT COACH</t>
  </si>
  <si>
    <t>1401</t>
  </si>
  <si>
    <t>SUPV ADULT COMMUNITY ED</t>
  </si>
  <si>
    <t>1402</t>
  </si>
  <si>
    <t>SUPV ATHLETIC PROG FACILITIES</t>
  </si>
  <si>
    <t>1403</t>
  </si>
  <si>
    <t>SUPV CAREER TECH ED</t>
  </si>
  <si>
    <t>1404</t>
  </si>
  <si>
    <t>SUPV CHARTER SCHOOLS</t>
  </si>
  <si>
    <t>1405</t>
  </si>
  <si>
    <t>SUPV CHILD CARE ED PROG</t>
  </si>
  <si>
    <t>1426</t>
  </si>
  <si>
    <t>SUPV CURRIC ASSESS INSTR</t>
  </si>
  <si>
    <t>1406</t>
  </si>
  <si>
    <t>SUPV CURRICULUM INST SVCS</t>
  </si>
  <si>
    <t>1407</t>
  </si>
  <si>
    <t>SUPV EAP</t>
  </si>
  <si>
    <t>1421</t>
  </si>
  <si>
    <t>SUPV EARLY CHILD PROG</t>
  </si>
  <si>
    <t>1408</t>
  </si>
  <si>
    <t>SUPV EMPL RELATIONS</t>
  </si>
  <si>
    <t>1427</t>
  </si>
  <si>
    <t>SUPV ENRICHED INNOV PROG</t>
  </si>
  <si>
    <t>1410</t>
  </si>
  <si>
    <t>SUPV FOOD NUTRITION SVCS</t>
  </si>
  <si>
    <t>1428</t>
  </si>
  <si>
    <t>SUPV GEP</t>
  </si>
  <si>
    <t>1413</t>
  </si>
  <si>
    <t>SUPV INSTRUCT MEDIA &amp; TECH</t>
  </si>
  <si>
    <t>9305</t>
  </si>
  <si>
    <t>SUPV ON ASSIGN COMMUNI</t>
  </si>
  <si>
    <t>1414</t>
  </si>
  <si>
    <t>SUPV PLANNING</t>
  </si>
  <si>
    <t>1415</t>
  </si>
  <si>
    <t>SUPV RES EVAL SVCS</t>
  </si>
  <si>
    <t>1447</t>
  </si>
  <si>
    <t>SUPV RES EVAL SVCS NI</t>
  </si>
  <si>
    <t>1409</t>
  </si>
  <si>
    <t>SUPV SSPS ESE</t>
  </si>
  <si>
    <t>1445</t>
  </si>
  <si>
    <t>SUPV SSPS ESE COMP</t>
  </si>
  <si>
    <t>1417</t>
  </si>
  <si>
    <t>SUPV SSPS STDNT SVCS</t>
  </si>
  <si>
    <t>1416</t>
  </si>
  <si>
    <t>SUPV STAFF DEVELOPMENT</t>
  </si>
  <si>
    <t>1436</t>
  </si>
  <si>
    <t>SUPV TEACHING LEARNING</t>
  </si>
  <si>
    <t>1418</t>
  </si>
  <si>
    <t>SUPV TRANSP MAINT</t>
  </si>
  <si>
    <t>1419</t>
  </si>
  <si>
    <t>SUPV TRANSP OPS</t>
  </si>
  <si>
    <t>1422</t>
  </si>
  <si>
    <t>SUPV VOLUNTEER PROGRAMS</t>
  </si>
  <si>
    <t>5103</t>
  </si>
  <si>
    <t>SYST ANALYST LIB MEDIA</t>
  </si>
  <si>
    <t>5104</t>
  </si>
  <si>
    <t>SYSTEMS ANALYST</t>
  </si>
  <si>
    <t>3001</t>
  </si>
  <si>
    <t>TCHR ACCEL LIT LEARNING</t>
  </si>
  <si>
    <t>3301</t>
  </si>
  <si>
    <t>TCHR ADAPTIVE PHYS ED</t>
  </si>
  <si>
    <t>3049</t>
  </si>
  <si>
    <t>TCHR ADDITIONAL PERIOD .2</t>
  </si>
  <si>
    <t>3053</t>
  </si>
  <si>
    <t>TCHR ADDL PERIOD .2 OSA</t>
  </si>
  <si>
    <t>3918</t>
  </si>
  <si>
    <t>TCHR ADJ ESCHOOL .2 SEMESTER</t>
  </si>
  <si>
    <t>3400</t>
  </si>
  <si>
    <t>TCHR ADULT ED ADULT GENERAL</t>
  </si>
  <si>
    <t>3401</t>
  </si>
  <si>
    <t>TCHR ADULT ED COSMETOLOGY</t>
  </si>
  <si>
    <t>3402</t>
  </si>
  <si>
    <t>TCHR ADULT ED FAMILY CONSUMER</t>
  </si>
  <si>
    <t>3403</t>
  </si>
  <si>
    <t>TCHR ADULT ED HEALTH</t>
  </si>
  <si>
    <t>3406</t>
  </si>
  <si>
    <t>TCHR ADULT ED HEAT &amp; AIR</t>
  </si>
  <si>
    <t>3501</t>
  </si>
  <si>
    <t>TCHR AGRIBUS NATURAL RESOURCES</t>
  </si>
  <si>
    <t>3002</t>
  </si>
  <si>
    <t>TCHR AMERICAN SIGN LANGUAGE</t>
  </si>
  <si>
    <t>3003</t>
  </si>
  <si>
    <t>TCHR ART ELEM</t>
  </si>
  <si>
    <t>3004</t>
  </si>
  <si>
    <t>TCHR ART HIGH SCHOOL</t>
  </si>
  <si>
    <t>3005</t>
  </si>
  <si>
    <t>TCHR ART MIDDLE JR</t>
  </si>
  <si>
    <t>3302</t>
  </si>
  <si>
    <t>TCHR AUTISTIC</t>
  </si>
  <si>
    <t>3518</t>
  </si>
  <si>
    <t>TCHR AVIATION ED</t>
  </si>
  <si>
    <t>3052</t>
  </si>
  <si>
    <t>TCHR AVID</t>
  </si>
  <si>
    <t>3502</t>
  </si>
  <si>
    <t>TCHR BUSINESS ED</t>
  </si>
  <si>
    <t>3503</t>
  </si>
  <si>
    <t>TCHR COMMERCIAL ARTS</t>
  </si>
  <si>
    <t>3516</t>
  </si>
  <si>
    <t>TCHR CRITICAL THINKING HS</t>
  </si>
  <si>
    <t>3519</t>
  </si>
  <si>
    <t>TCHR CRITICAL THINKING MJ</t>
  </si>
  <si>
    <t>3504</t>
  </si>
  <si>
    <t>TCHR CULINARY ARTS</t>
  </si>
  <si>
    <t>3006</t>
  </si>
  <si>
    <t>TCHR CYESIS PROGRAM</t>
  </si>
  <si>
    <t>3041</t>
  </si>
  <si>
    <t>TCHR DANCE HS</t>
  </si>
  <si>
    <t>3055</t>
  </si>
  <si>
    <t>TCHR DANCE MJ</t>
  </si>
  <si>
    <t>3303</t>
  </si>
  <si>
    <t>TCHR DEAF HARD HEARING</t>
  </si>
  <si>
    <t>3505</t>
  </si>
  <si>
    <t>TCHR DIVERSIFIED OCCUPATIONS</t>
  </si>
  <si>
    <t>3007</t>
  </si>
  <si>
    <t>TCHR DRAMA MJ</t>
  </si>
  <si>
    <t>3042</t>
  </si>
  <si>
    <t>TCHR DRAMA SR HIGH</t>
  </si>
  <si>
    <t>3008</t>
  </si>
  <si>
    <t>TCHR DROPOUT PREV INST ELEM</t>
  </si>
  <si>
    <t>3304</t>
  </si>
  <si>
    <t>TCHR EBD</t>
  </si>
  <si>
    <t>3009</t>
  </si>
  <si>
    <t>TCHR ELEM K5</t>
  </si>
  <si>
    <t>TE01</t>
  </si>
  <si>
    <t>TCHR ELEM MUSIC ART PE</t>
  </si>
  <si>
    <t>3506</t>
  </si>
  <si>
    <t>TCHR ENERGY</t>
  </si>
  <si>
    <t>3919</t>
  </si>
  <si>
    <t>TCHR ESCHOOL SALARY</t>
  </si>
  <si>
    <t>3507</t>
  </si>
  <si>
    <t>TCHR FAMILY CONSUMER SCIENCE</t>
  </si>
  <si>
    <t>3054</t>
  </si>
  <si>
    <t>TCHR FOREIGN LANGUAGE ELEM</t>
  </si>
  <si>
    <t>3010</t>
  </si>
  <si>
    <t>TCHR FOREIGN LANGUAGE HS</t>
  </si>
  <si>
    <t>3011</t>
  </si>
  <si>
    <t>TCHR FOREIGN LANGUAGE MJ</t>
  </si>
  <si>
    <t>3305</t>
  </si>
  <si>
    <t>TCHR GIFTED</t>
  </si>
  <si>
    <t>3056</t>
  </si>
  <si>
    <t>TCHR GRAD ENHANCE HS CR</t>
  </si>
  <si>
    <t>3012</t>
  </si>
  <si>
    <t>TCHR GRAD ENHANCE HS NC</t>
  </si>
  <si>
    <t>3013</t>
  </si>
  <si>
    <t>TCHR GRAD ENHANCE MJ NC</t>
  </si>
  <si>
    <t>3508</t>
  </si>
  <si>
    <t>TCHR HEALTH PUB SERV OCC ED</t>
  </si>
  <si>
    <t>3306</t>
  </si>
  <si>
    <t>TCHR HOMEBOUND</t>
  </si>
  <si>
    <t>TH01</t>
  </si>
  <si>
    <t>TCHR HS BASIC</t>
  </si>
  <si>
    <t>3043</t>
  </si>
  <si>
    <t>TCHR IN SCH SUSPENSION HS</t>
  </si>
  <si>
    <t>3048</t>
  </si>
  <si>
    <t>TCHR IN SCH SUSPENSION MS</t>
  </si>
  <si>
    <t>3509</t>
  </si>
  <si>
    <t>TCHR INDUSTRIAL ED</t>
  </si>
  <si>
    <t>3307</t>
  </si>
  <si>
    <t>TCHR INTEL DISABILITY</t>
  </si>
  <si>
    <t>3014</t>
  </si>
  <si>
    <t>TCHR INTENSIVE MATH HS</t>
  </si>
  <si>
    <t>3047</t>
  </si>
  <si>
    <t>TCHR INTENSIVE MATH MS</t>
  </si>
  <si>
    <t>3016</t>
  </si>
  <si>
    <t>TCHR INTENSIVE READING HS</t>
  </si>
  <si>
    <t>3017</t>
  </si>
  <si>
    <t>TCHR INTENSIVE READING MATH</t>
  </si>
  <si>
    <t>3015</t>
  </si>
  <si>
    <t>TCHR INTENSIVE READING MS</t>
  </si>
  <si>
    <t>3018</t>
  </si>
  <si>
    <t>TCHR LANGUAGE ARTS HS</t>
  </si>
  <si>
    <t>3019</t>
  </si>
  <si>
    <t>TCHR LANGUAGE ARTS MJ</t>
  </si>
  <si>
    <t>3914</t>
  </si>
  <si>
    <t>TCHR LEADERSHIP SKILLS</t>
  </si>
  <si>
    <t>3044</t>
  </si>
  <si>
    <t>TCHR LIFE MGMT SKILLS</t>
  </si>
  <si>
    <t>3020</t>
  </si>
  <si>
    <t>TCHR MATH HS</t>
  </si>
  <si>
    <t>3021</t>
  </si>
  <si>
    <t>TCHR MATH MJ</t>
  </si>
  <si>
    <t>3050</t>
  </si>
  <si>
    <t>TCHR MENTOR</t>
  </si>
  <si>
    <t>TM01</t>
  </si>
  <si>
    <t>TCHR MIDDLE BASIC</t>
  </si>
  <si>
    <t>3510</t>
  </si>
  <si>
    <t>TCHR MKTG &amp; DISTRIBUTIVE ED</t>
  </si>
  <si>
    <t>3022</t>
  </si>
  <si>
    <t>TCHR MUSIC ELEM</t>
  </si>
  <si>
    <t>3023</t>
  </si>
  <si>
    <t>TCHR MUSIC HS</t>
  </si>
  <si>
    <t>3024</t>
  </si>
  <si>
    <t>TCHR MUSIC MJ</t>
  </si>
  <si>
    <t>3025</t>
  </si>
  <si>
    <t>TCHR NAVY CADET CORPS</t>
  </si>
  <si>
    <t>9309</t>
  </si>
  <si>
    <t>TCHR ON ASSIGN 196 UNION</t>
  </si>
  <si>
    <t>9306</t>
  </si>
  <si>
    <t>TCHR ON ASSIGN 196D</t>
  </si>
  <si>
    <t>9303</t>
  </si>
  <si>
    <t>TCHR ON ASSIGN 216D</t>
  </si>
  <si>
    <t>9302</t>
  </si>
  <si>
    <t>TCHR ON ASSIGN 245 UNION</t>
  </si>
  <si>
    <t>3405</t>
  </si>
  <si>
    <t>TCHR PART TIME ADLT ED GED EX</t>
  </si>
  <si>
    <t>3404</t>
  </si>
  <si>
    <t>TCHR PART TIME ADULT ED ESOL</t>
  </si>
  <si>
    <t>3027</t>
  </si>
  <si>
    <t>TCHR PHYS ED ELEM</t>
  </si>
  <si>
    <t>3308</t>
  </si>
  <si>
    <t>TCHR PHYS IMPAIRED</t>
  </si>
  <si>
    <t>3026</t>
  </si>
  <si>
    <t>TCHR PHYSICAL ED</t>
  </si>
  <si>
    <t>3028</t>
  </si>
  <si>
    <t>TCHR PHYSICAL ED HS</t>
  </si>
  <si>
    <t>3029</t>
  </si>
  <si>
    <t>TCHR PHYSICAL ED MJ</t>
  </si>
  <si>
    <t>3915</t>
  </si>
  <si>
    <t>TCHR PREK ESE</t>
  </si>
  <si>
    <t>3309</t>
  </si>
  <si>
    <t>TCHR PREK VE</t>
  </si>
  <si>
    <t>3030</t>
  </si>
  <si>
    <t>TCHR PREKINDERGARTEN</t>
  </si>
  <si>
    <t>3511</t>
  </si>
  <si>
    <t>TCHR PT ADULT ED DR ED</t>
  </si>
  <si>
    <t>3517</t>
  </si>
  <si>
    <t>TCHR PT ADULT ED GENERAL</t>
  </si>
  <si>
    <t>3512</t>
  </si>
  <si>
    <t>TCHR PUBLIC SVC OCCUP</t>
  </si>
  <si>
    <t>3031</t>
  </si>
  <si>
    <t>TCHR READING HS</t>
  </si>
  <si>
    <t>3032</t>
  </si>
  <si>
    <t>TCHR READING MJ</t>
  </si>
  <si>
    <t>3900</t>
  </si>
  <si>
    <t>TCHR RESOURCE</t>
  </si>
  <si>
    <t>3916</t>
  </si>
  <si>
    <t>TCHR RESOURCE COMPLIANCE</t>
  </si>
  <si>
    <t>3901</t>
  </si>
  <si>
    <t>TCHR RESOURCE ESOL</t>
  </si>
  <si>
    <t>3902</t>
  </si>
  <si>
    <t>TCHR RESOURCE FUNC 6400</t>
  </si>
  <si>
    <t>3903</t>
  </si>
  <si>
    <t>TCHR RESOURCE GRAD ENHANCE CR</t>
  </si>
  <si>
    <t>3912</t>
  </si>
  <si>
    <t>TCHR RESOURCE GRANT</t>
  </si>
  <si>
    <t>3904</t>
  </si>
  <si>
    <t>TCHR RESOURCE GRANT INCL</t>
  </si>
  <si>
    <t>3905</t>
  </si>
  <si>
    <t>TCHR RESOURCE GRANT TRANS</t>
  </si>
  <si>
    <t>3906</t>
  </si>
  <si>
    <t>TCHR RESOURCE MATH</t>
  </si>
  <si>
    <t>3907</t>
  </si>
  <si>
    <t>TCHR RESOURCE PASCO FDLRS</t>
  </si>
  <si>
    <t>3917</t>
  </si>
  <si>
    <t>TCHR RESOURCE PLACE</t>
  </si>
  <si>
    <t>3908</t>
  </si>
  <si>
    <t>TCHR RESOURCE PRESCHL ESE</t>
  </si>
  <si>
    <t>3910</t>
  </si>
  <si>
    <t>TCHR RESOURCE PRESCHL PREK 196</t>
  </si>
  <si>
    <t>3909</t>
  </si>
  <si>
    <t>TCHR RESOURCE PRESCHL PREK 216</t>
  </si>
  <si>
    <t>3913</t>
  </si>
  <si>
    <t>TCHR RESOURCE SCIENCE</t>
  </si>
  <si>
    <t>3911</t>
  </si>
  <si>
    <t>TCHR RESOURCE SEC FINE ARTS</t>
  </si>
  <si>
    <t>3051</t>
  </si>
  <si>
    <t>TCHR ROTC 216</t>
  </si>
  <si>
    <t>3033</t>
  </si>
  <si>
    <t>TCHR ROTC 237</t>
  </si>
  <si>
    <t>237 ROTC</t>
  </si>
  <si>
    <t>3312</t>
  </si>
  <si>
    <t>TCHR SAC LITERACY ESE</t>
  </si>
  <si>
    <t>3045</t>
  </si>
  <si>
    <t>TCHR SAC LITERACY HS</t>
  </si>
  <si>
    <t>3046</t>
  </si>
  <si>
    <t>TCHR SAC LITERACY MJ</t>
  </si>
  <si>
    <t>3034</t>
  </si>
  <si>
    <t>TCHR SAFETY DRIVER ED</t>
  </si>
  <si>
    <t>3035</t>
  </si>
  <si>
    <t>TCHR SCIENCE HS</t>
  </si>
  <si>
    <t>3036</t>
  </si>
  <si>
    <t>TCHR SCIENCE MJ</t>
  </si>
  <si>
    <t>3037</t>
  </si>
  <si>
    <t>TCHR SOCIAL STUDIES H</t>
  </si>
  <si>
    <t>3038</t>
  </si>
  <si>
    <t>TCHR SOCIAL STUDIES MJ</t>
  </si>
  <si>
    <t>2031</t>
  </si>
  <si>
    <t>TCHR STAFFING &amp; COMPLIANCE</t>
  </si>
  <si>
    <t>3800</t>
  </si>
  <si>
    <t>TCHR SUPPLEMENT ONLY</t>
  </si>
  <si>
    <t>7000</t>
  </si>
  <si>
    <t>TCHR SUPPLEMENT ONLY 1</t>
  </si>
  <si>
    <t>7001</t>
  </si>
  <si>
    <t>TCHR SUPPLEMENT ONLY 2</t>
  </si>
  <si>
    <t>7002</t>
  </si>
  <si>
    <t>TCHR SUPPLEMENT ONLY 3</t>
  </si>
  <si>
    <t>3513</t>
  </si>
  <si>
    <t>TCHR TECH EDUCATION</t>
  </si>
  <si>
    <t>3039</t>
  </si>
  <si>
    <t>TCHR THERAPEUTIC PRESCH</t>
  </si>
  <si>
    <t>3310</t>
  </si>
  <si>
    <t>TCHR VE</t>
  </si>
  <si>
    <t>TV01</t>
  </si>
  <si>
    <t>TCHR VIRTUAL</t>
  </si>
  <si>
    <t>TV02</t>
  </si>
  <si>
    <t>TCHR VIRTUAL ADJUNCT</t>
  </si>
  <si>
    <t>3311</t>
  </si>
  <si>
    <t>TCHR VISION IMPAIRED</t>
  </si>
  <si>
    <t>3514</t>
  </si>
  <si>
    <t>TCHR VOC COSMETOLOGY</t>
  </si>
  <si>
    <t>3040</t>
  </si>
  <si>
    <t>TCHR WORK EVALUATOR</t>
  </si>
  <si>
    <t>5105</t>
  </si>
  <si>
    <t>TECH SVCS ANALYST</t>
  </si>
  <si>
    <t>5124</t>
  </si>
  <si>
    <t>TECH SVCS PROG SPEC</t>
  </si>
  <si>
    <t>5106</t>
  </si>
  <si>
    <t>TECH SVCS SPECIALIST</t>
  </si>
  <si>
    <t>5107</t>
  </si>
  <si>
    <t>TECH SVCS TECHNICIAN</t>
  </si>
  <si>
    <t>5108</t>
  </si>
  <si>
    <t>TELECOM SPECIALIST</t>
  </si>
  <si>
    <t>5109</t>
  </si>
  <si>
    <t>TELECOM TECHNICIAN I</t>
  </si>
  <si>
    <t>5110</t>
  </si>
  <si>
    <t>TELECOM TECHNICIAN II</t>
  </si>
  <si>
    <t>5111</t>
  </si>
  <si>
    <t>TESTING ASST</t>
  </si>
  <si>
    <t>2032</t>
  </si>
  <si>
    <t>THERAP PRESCH FAMILY SPEC</t>
  </si>
  <si>
    <t>5171</t>
  </si>
  <si>
    <t>TRANS COMMUNICATION TECH</t>
  </si>
  <si>
    <t>1717</t>
  </si>
  <si>
    <t>TRANSLATOR INTERPRETOR</t>
  </si>
  <si>
    <t>5112</t>
  </si>
  <si>
    <t>TRANSP AREA MGR</t>
  </si>
  <si>
    <t>5113</t>
  </si>
  <si>
    <t>TRANSP ASST</t>
  </si>
  <si>
    <t>5114</t>
  </si>
  <si>
    <t>TRANSP MAINT ASST</t>
  </si>
  <si>
    <t>5115</t>
  </si>
  <si>
    <t>TRANSP MAINT SHOP COORD</t>
  </si>
  <si>
    <t>5155</t>
  </si>
  <si>
    <t>TRANSP TRAINER</t>
  </si>
  <si>
    <t>5116</t>
  </si>
  <si>
    <t>WATER SEWER PLANT OPERATOR</t>
  </si>
  <si>
    <t>400B</t>
  </si>
  <si>
    <t>End Date for Regular Session</t>
  </si>
  <si>
    <t>Start Date  for Regular Session</t>
  </si>
  <si>
    <t>End Date  for Summer Session</t>
  </si>
  <si>
    <t>t</t>
  </si>
  <si>
    <t>Paid Holiday</t>
  </si>
  <si>
    <t>6-10</t>
  </si>
  <si>
    <t>Teacher Planning Days</t>
  </si>
  <si>
    <t>℗</t>
  </si>
  <si>
    <t>14</t>
  </si>
  <si>
    <t>Teacher Planning Day</t>
  </si>
  <si>
    <t>End of 1st Quarter</t>
  </si>
  <si>
    <t>Report Cards</t>
  </si>
  <si>
    <t>Progress Reports</t>
  </si>
  <si>
    <t>End of the 2nd Quarter</t>
  </si>
  <si>
    <t>2</t>
  </si>
  <si>
    <t>26</t>
  </si>
  <si>
    <t>30-31</t>
  </si>
  <si>
    <t>=</t>
  </si>
  <si>
    <t>Independence Day-Paid Holiday</t>
  </si>
  <si>
    <t>Full Days</t>
  </si>
  <si>
    <t>2-31</t>
  </si>
  <si>
    <t>1-8</t>
  </si>
  <si>
    <t>9-10</t>
  </si>
  <si>
    <t>Planning Days-Regular Staff</t>
  </si>
  <si>
    <t>Labor Day - Paid Holiday</t>
  </si>
  <si>
    <t>Full Day</t>
  </si>
  <si>
    <t>19-21</t>
  </si>
  <si>
    <t>Thanksgiving-Paid Holidays</t>
  </si>
  <si>
    <t>26-31</t>
  </si>
  <si>
    <t>2-7</t>
  </si>
  <si>
    <t>18-25</t>
  </si>
  <si>
    <t>19</t>
  </si>
  <si>
    <t>3-28</t>
  </si>
  <si>
    <t>End Date</t>
  </si>
  <si>
    <t>Planning Day</t>
  </si>
  <si>
    <t>Labor Day -Paid Holiday</t>
  </si>
  <si>
    <t>13-27</t>
  </si>
  <si>
    <t>Paid Holiday - Summer Session</t>
  </si>
  <si>
    <t>Planning Days</t>
  </si>
  <si>
    <t>Ⓡ</t>
  </si>
  <si>
    <t>Start and End Dates for Summer Session</t>
  </si>
  <si>
    <t>Start and End Dates for Regular Session</t>
  </si>
  <si>
    <t>Presidents' Day - Nonwork Day</t>
  </si>
  <si>
    <t>Nonwok Day</t>
  </si>
  <si>
    <t>12</t>
  </si>
  <si>
    <t>15</t>
  </si>
  <si>
    <t>8</t>
  </si>
  <si>
    <t>FNS Asst/Prod Asst Work 8 hours</t>
  </si>
  <si>
    <t>FNS Manager Work 8 hours</t>
  </si>
  <si>
    <t>FNS Asst/Prod Asst Work 7.5 hours</t>
  </si>
  <si>
    <t>2*</t>
  </si>
  <si>
    <t>Inservice for SE, C, E</t>
  </si>
  <si>
    <t>1*</t>
  </si>
  <si>
    <t>Inservice for W, NW, S</t>
  </si>
  <si>
    <t>24-28</t>
  </si>
  <si>
    <t>7</t>
  </si>
  <si>
    <t>Memorial Day - Nonwork Day</t>
  </si>
  <si>
    <t>Inservice Day</t>
  </si>
  <si>
    <t>ML King Day - Paid Holiday</t>
  </si>
  <si>
    <t>TBD</t>
  </si>
  <si>
    <t>ECP ED SPECIALIST 245</t>
  </si>
  <si>
    <t>EHS CAREGIVER 245</t>
  </si>
  <si>
    <t>EHS LEAD CAREGIVER 245</t>
  </si>
  <si>
    <t>Regular Session,   50 Summer Session</t>
  </si>
  <si>
    <t>s</t>
  </si>
  <si>
    <t>2018-2019 Work Calendars</t>
  </si>
  <si>
    <t>Job Title:</t>
  </si>
  <si>
    <t>Calendar:</t>
  </si>
  <si>
    <t>Job Class:</t>
  </si>
  <si>
    <t>Follow steps below to find the desired work calendar:</t>
  </si>
  <si>
    <t>1.  Select the employee's job title</t>
  </si>
  <si>
    <t>2. At the bottom of the page, click on the tab number matching to the calendar number highlighted below.</t>
  </si>
  <si>
    <t>Board Approved April 17, 2018</t>
  </si>
  <si>
    <t xml:space="preserve">Click here, then on the down arrow to select job title  -------&gt;     </t>
  </si>
  <si>
    <t>JC</t>
  </si>
  <si>
    <t>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</si>
</sst>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1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b/>
      <sz val="6"/>
      <name val="Verdana"/>
      <family val="2"/>
    </font>
    <font>
      <b/>
      <sz val="8"/>
      <name val="Verdana"/>
      <family val="2"/>
    </font>
    <font>
      <sz val="6"/>
      <name val="Verdana"/>
      <family val="2"/>
    </font>
    <font>
      <b/>
      <i/>
      <sz val="8"/>
      <name val="Verdana"/>
      <family val="2"/>
    </font>
    <font>
      <u/>
      <sz val="10"/>
      <color indexed="12"/>
      <name val="Verdana"/>
      <family val="2"/>
    </font>
    <font>
      <b/>
      <sz val="26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Bell MT"/>
      <family val="1"/>
    </font>
    <font>
      <b/>
      <sz val="12"/>
      <name val="Bell MT"/>
      <family val="1"/>
    </font>
    <font>
      <b/>
      <i/>
      <sz val="10"/>
      <name val="Verdana"/>
      <family val="2"/>
    </font>
    <font>
      <b/>
      <sz val="12"/>
      <name val="Calibri"/>
      <family val="2"/>
    </font>
    <font>
      <b/>
      <sz val="12"/>
      <name val="Webdings"/>
      <family val="1"/>
    </font>
    <font>
      <sz val="8"/>
      <name val="Webdings"/>
      <family val="1"/>
    </font>
    <font>
      <b/>
      <sz val="9"/>
      <name val="Calibri"/>
      <family val="2"/>
    </font>
    <font>
      <b/>
      <sz val="12"/>
      <name val="Calibri"/>
      <family val="2"/>
    </font>
    <font>
      <sz val="11"/>
      <name val="Verdana"/>
      <family val="2"/>
    </font>
    <font>
      <sz val="10"/>
      <name val="Yu Gothic U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sz val="12"/>
      <name val="Bell MT"/>
      <family val="1"/>
    </font>
    <font>
      <sz val="12"/>
      <color indexed="9"/>
      <name val="Bell MT"/>
      <family val="1"/>
    </font>
    <font>
      <sz val="9"/>
      <name val="Verdana"/>
      <family val="2"/>
    </font>
    <font>
      <sz val="9"/>
      <name val="Yu Gothic UI"/>
      <family val="2"/>
    </font>
    <font>
      <sz val="9"/>
      <name val="Bell MT"/>
      <family val="1"/>
    </font>
    <font>
      <sz val="11"/>
      <color indexed="8"/>
      <name val="Arial Narrow"/>
      <family val="2"/>
    </font>
    <font>
      <sz val="10"/>
      <name val="Wingdings"/>
      <charset val="2"/>
    </font>
    <font>
      <sz val="10"/>
      <name val="Yu Gothic"/>
      <family val="2"/>
    </font>
    <font>
      <b/>
      <sz val="10"/>
      <name val="Yu Gothic"/>
      <family val="2"/>
    </font>
    <font>
      <sz val="12"/>
      <name val="Calibri"/>
      <family val="2"/>
    </font>
    <font>
      <b/>
      <sz val="12"/>
      <name val="Wingdings"/>
      <charset val="2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lightVertical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03">
    <xf numFmtId="0" fontId="0" fillId="0" borderId="0" xfId="0"/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0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3" borderId="1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3" borderId="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9" fontId="5" fillId="0" borderId="0" xfId="0" applyNumberFormat="1" applyFont="1"/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0" xfId="0" applyFont="1" applyAlignment="1"/>
    <xf numFmtId="0" fontId="12" fillId="0" borderId="0" xfId="0" applyFont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4" fillId="0" borderId="0" xfId="0" applyFont="1"/>
    <xf numFmtId="0" fontId="28" fillId="0" borderId="0" xfId="0" applyFont="1" applyBorder="1" applyAlignment="1">
      <alignment horizontal="right" vertical="center"/>
    </xf>
    <xf numFmtId="0" fontId="43" fillId="0" borderId="0" xfId="0" applyFont="1" applyAlignment="1">
      <alignment horizontal="left"/>
    </xf>
    <xf numFmtId="0" fontId="43" fillId="0" borderId="0" xfId="0" applyFont="1"/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5" fillId="0" borderId="0" xfId="0" applyFont="1" applyBorder="1"/>
    <xf numFmtId="0" fontId="46" fillId="0" borderId="0" xfId="0" applyFont="1"/>
    <xf numFmtId="0" fontId="47" fillId="4" borderId="26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47" fillId="4" borderId="25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horizontal="center" vertical="center"/>
    </xf>
    <xf numFmtId="0" fontId="47" fillId="2" borderId="25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1" fillId="0" borderId="0" xfId="0" applyNumberFormat="1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49" fontId="51" fillId="0" borderId="0" xfId="0" applyNumberFormat="1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left"/>
    </xf>
    <xf numFmtId="0" fontId="43" fillId="0" borderId="0" xfId="0" applyFont="1" applyBorder="1"/>
    <xf numFmtId="0" fontId="52" fillId="0" borderId="0" xfId="0" applyFont="1"/>
    <xf numFmtId="0" fontId="47" fillId="2" borderId="13" xfId="0" applyFont="1" applyFill="1" applyBorder="1" applyAlignment="1">
      <alignment horizontal="center" vertical="center"/>
    </xf>
    <xf numFmtId="0" fontId="50" fillId="0" borderId="0" xfId="0" applyFont="1" applyBorder="1"/>
    <xf numFmtId="0" fontId="51" fillId="0" borderId="0" xfId="0" applyFont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0" xfId="0" applyFont="1"/>
    <xf numFmtId="0" fontId="51" fillId="0" borderId="0" xfId="0" applyFont="1" applyBorder="1"/>
    <xf numFmtId="0" fontId="47" fillId="2" borderId="21" xfId="0" applyFont="1" applyFill="1" applyBorder="1" applyAlignment="1">
      <alignment horizontal="center" vertical="center"/>
    </xf>
    <xf numFmtId="49" fontId="51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Border="1"/>
    <xf numFmtId="0" fontId="54" fillId="0" borderId="0" xfId="0" applyFont="1" applyBorder="1"/>
    <xf numFmtId="0" fontId="50" fillId="0" borderId="0" xfId="0" applyFont="1" applyAlignment="1">
      <alignment horizontal="center"/>
    </xf>
    <xf numFmtId="0" fontId="50" fillId="0" borderId="0" xfId="0" applyFont="1"/>
    <xf numFmtId="0" fontId="55" fillId="0" borderId="0" xfId="0" applyFont="1" applyAlignment="1">
      <alignment vertical="center"/>
    </xf>
    <xf numFmtId="49" fontId="51" fillId="0" borderId="0" xfId="0" applyNumberFormat="1" applyFont="1"/>
    <xf numFmtId="0" fontId="51" fillId="0" borderId="0" xfId="0" applyFont="1" applyAlignment="1">
      <alignment horizontal="center" vertical="center"/>
    </xf>
    <xf numFmtId="0" fontId="56" fillId="0" borderId="0" xfId="0" applyFont="1" applyAlignment="1"/>
    <xf numFmtId="0" fontId="57" fillId="3" borderId="0" xfId="0" applyFont="1" applyFill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0" xfId="0" applyFont="1" applyAlignment="1">
      <alignment horizontal="center"/>
    </xf>
    <xf numFmtId="0" fontId="4" fillId="8" borderId="0" xfId="0" applyFont="1" applyFill="1"/>
    <xf numFmtId="0" fontId="20" fillId="3" borderId="8" xfId="0" applyFont="1" applyFill="1" applyBorder="1" applyAlignment="1">
      <alignment horizontal="center" vertical="center"/>
    </xf>
    <xf numFmtId="0" fontId="19" fillId="0" borderId="0" xfId="0" applyFont="1"/>
    <xf numFmtId="0" fontId="45" fillId="0" borderId="0" xfId="0" applyFont="1" applyAlignment="1">
      <alignment horizontal="left" vertical="center"/>
    </xf>
    <xf numFmtId="164" fontId="0" fillId="8" borderId="0" xfId="0" applyNumberFormat="1" applyFill="1"/>
    <xf numFmtId="164" fontId="0" fillId="0" borderId="0" xfId="0" applyNumberForma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8" xfId="0" applyNumberFormat="1" applyBorder="1" applyAlignment="1">
      <alignment vertical="top" wrapText="1"/>
    </xf>
    <xf numFmtId="0" fontId="0" fillId="0" borderId="39" xfId="0" applyNumberFormat="1" applyBorder="1" applyAlignment="1">
      <alignment vertical="top" wrapText="1"/>
    </xf>
    <xf numFmtId="0" fontId="0" fillId="0" borderId="40" xfId="0" applyNumberFormat="1" applyBorder="1" applyAlignment="1">
      <alignment vertical="top" wrapText="1"/>
    </xf>
    <xf numFmtId="0" fontId="0" fillId="0" borderId="41" xfId="0" applyNumberFormat="1" applyBorder="1" applyAlignment="1">
      <alignment vertical="top" wrapText="1"/>
    </xf>
    <xf numFmtId="0" fontId="0" fillId="0" borderId="42" xfId="0" applyNumberFormat="1" applyBorder="1" applyAlignment="1">
      <alignment vertical="top" wrapText="1"/>
    </xf>
    <xf numFmtId="0" fontId="0" fillId="0" borderId="43" xfId="0" applyNumberFormat="1" applyBorder="1" applyAlignment="1">
      <alignment vertical="top" wrapText="1"/>
    </xf>
    <xf numFmtId="0" fontId="3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9" xfId="0" applyNumberFormat="1" applyBorder="1" applyAlignment="1">
      <alignment horizontal="center" vertical="top" wrapText="1"/>
    </xf>
    <xf numFmtId="0" fontId="0" fillId="0" borderId="44" xfId="0" applyNumberFormat="1" applyBorder="1" applyAlignment="1">
      <alignment horizontal="center" vertical="top" wrapText="1"/>
    </xf>
    <xf numFmtId="0" fontId="0" fillId="0" borderId="41" xfId="0" applyNumberFormat="1" applyBorder="1" applyAlignment="1">
      <alignment horizontal="center" vertical="top" wrapText="1"/>
    </xf>
    <xf numFmtId="0" fontId="13" fillId="0" borderId="41" xfId="1" quotePrefix="1" applyNumberFormat="1" applyBorder="1" applyAlignment="1" applyProtection="1">
      <alignment horizontal="center" vertical="top" wrapText="1"/>
    </xf>
    <xf numFmtId="0" fontId="0" fillId="0" borderId="45" xfId="0" applyNumberFormat="1" applyBorder="1" applyAlignment="1">
      <alignment horizontal="center" vertical="top" wrapText="1"/>
    </xf>
    <xf numFmtId="0" fontId="0" fillId="0" borderId="43" xfId="0" applyNumberFormat="1" applyBorder="1" applyAlignment="1">
      <alignment horizontal="center" vertical="top" wrapText="1"/>
    </xf>
    <xf numFmtId="0" fontId="0" fillId="0" borderId="46" xfId="0" applyNumberForma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49" fillId="0" borderId="0" xfId="0" applyNumberFormat="1" applyFont="1"/>
    <xf numFmtId="0" fontId="51" fillId="0" borderId="0" xfId="0" applyNumberFormat="1" applyFont="1" applyAlignment="1">
      <alignment horizontal="left" vertical="center"/>
    </xf>
    <xf numFmtId="0" fontId="0" fillId="9" borderId="0" xfId="0" applyFill="1"/>
    <xf numFmtId="0" fontId="32" fillId="0" borderId="0" xfId="0" applyFont="1"/>
    <xf numFmtId="0" fontId="32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49" fontId="32" fillId="0" borderId="0" xfId="0" applyNumberFormat="1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Border="1"/>
    <xf numFmtId="49" fontId="32" fillId="0" borderId="0" xfId="0" applyNumberFormat="1" applyFont="1" applyAlignment="1">
      <alignment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0" fontId="32" fillId="5" borderId="30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2" fillId="0" borderId="29" xfId="0" applyFont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2" fillId="3" borderId="30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5" borderId="37" xfId="0" applyFont="1" applyFill="1" applyBorder="1" applyAlignment="1">
      <alignment horizontal="center" vertical="center"/>
    </xf>
    <xf numFmtId="0" fontId="32" fillId="5" borderId="36" xfId="0" applyFont="1" applyFill="1" applyBorder="1" applyAlignment="1">
      <alignment horizontal="center" vertical="center"/>
    </xf>
    <xf numFmtId="0" fontId="32" fillId="5" borderId="35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10" borderId="0" xfId="0" applyFill="1"/>
    <xf numFmtId="0" fontId="19" fillId="10" borderId="0" xfId="0" applyFont="1" applyFill="1"/>
    <xf numFmtId="0" fontId="0" fillId="11" borderId="0" xfId="0" applyFill="1"/>
    <xf numFmtId="0" fontId="19" fillId="11" borderId="0" xfId="0" applyFont="1" applyFill="1"/>
    <xf numFmtId="0" fontId="34" fillId="9" borderId="0" xfId="0" applyFont="1" applyFill="1"/>
    <xf numFmtId="14" fontId="34" fillId="9" borderId="0" xfId="0" applyNumberFormat="1" applyFont="1" applyFill="1"/>
    <xf numFmtId="0" fontId="36" fillId="9" borderId="0" xfId="0" applyFont="1" applyFill="1"/>
    <xf numFmtId="14" fontId="19" fillId="10" borderId="0" xfId="0" applyNumberFormat="1" applyFont="1" applyFill="1"/>
    <xf numFmtId="14" fontId="19" fillId="11" borderId="0" xfId="0" applyNumberFormat="1" applyFont="1" applyFill="1"/>
    <xf numFmtId="14" fontId="0" fillId="0" borderId="0" xfId="0" applyNumberFormat="1"/>
    <xf numFmtId="14" fontId="19" fillId="0" borderId="0" xfId="0" applyNumberFormat="1" applyFont="1"/>
    <xf numFmtId="14" fontId="35" fillId="9" borderId="0" xfId="0" applyNumberFormat="1" applyFont="1" applyFill="1" applyBorder="1" applyAlignment="1">
      <alignment horizontal="right" vertical="center"/>
    </xf>
    <xf numFmtId="14" fontId="36" fillId="9" borderId="0" xfId="0" applyNumberFormat="1" applyFont="1" applyFill="1"/>
    <xf numFmtId="14" fontId="0" fillId="0" borderId="0" xfId="0" applyNumberFormat="1" applyAlignment="1">
      <alignment horizontal="right"/>
    </xf>
    <xf numFmtId="0" fontId="4" fillId="9" borderId="0" xfId="2" applyFill="1"/>
    <xf numFmtId="14" fontId="34" fillId="9" borderId="0" xfId="2" applyNumberFormat="1" applyFont="1" applyFill="1"/>
    <xf numFmtId="14" fontId="4" fillId="10" borderId="0" xfId="2" applyNumberFormat="1" applyFill="1"/>
    <xf numFmtId="14" fontId="4" fillId="11" borderId="0" xfId="2" applyNumberFormat="1" applyFill="1"/>
    <xf numFmtId="14" fontId="20" fillId="10" borderId="0" xfId="2" applyNumberFormat="1" applyFont="1" applyFill="1" applyBorder="1" applyAlignment="1">
      <alignment horizontal="right" vertical="center"/>
    </xf>
    <xf numFmtId="14" fontId="28" fillId="11" borderId="0" xfId="2" applyNumberFormat="1" applyFont="1" applyFill="1" applyBorder="1" applyAlignment="1">
      <alignment horizontal="right" vertical="center"/>
    </xf>
    <xf numFmtId="14" fontId="4" fillId="0" borderId="0" xfId="2" applyNumberFormat="1" applyFont="1"/>
    <xf numFmtId="14" fontId="4" fillId="0" borderId="0" xfId="2" applyNumberFormat="1"/>
    <xf numFmtId="14" fontId="19" fillId="0" borderId="0" xfId="2" applyNumberFormat="1" applyFont="1"/>
    <xf numFmtId="14" fontId="35" fillId="9" borderId="0" xfId="2" applyNumberFormat="1" applyFont="1" applyFill="1" applyBorder="1" applyAlignment="1">
      <alignment horizontal="right" vertical="center"/>
    </xf>
    <xf numFmtId="14" fontId="4" fillId="9" borderId="0" xfId="2" applyNumberFormat="1" applyFill="1"/>
    <xf numFmtId="14" fontId="4" fillId="10" borderId="0" xfId="2" applyNumberFormat="1" applyFont="1" applyFill="1"/>
    <xf numFmtId="0" fontId="31" fillId="9" borderId="0" xfId="0" applyFont="1" applyFill="1" applyBorder="1"/>
    <xf numFmtId="164" fontId="31" fillId="9" borderId="0" xfId="0" applyNumberFormat="1" applyFont="1" applyFill="1" applyBorder="1"/>
    <xf numFmtId="1" fontId="31" fillId="9" borderId="0" xfId="0" applyNumberFormat="1" applyFont="1" applyFill="1" applyBorder="1"/>
    <xf numFmtId="0" fontId="31" fillId="9" borderId="0" xfId="0" applyFont="1" applyFill="1" applyBorder="1" applyAlignment="1">
      <alignment horizontal="right"/>
    </xf>
    <xf numFmtId="0" fontId="31" fillId="9" borderId="0" xfId="2" applyNumberFormat="1" applyFont="1" applyFill="1" applyBorder="1" applyAlignment="1">
      <alignment horizontal="right"/>
    </xf>
    <xf numFmtId="1" fontId="31" fillId="9" borderId="0" xfId="0" applyNumberFormat="1" applyFont="1" applyFill="1" applyBorder="1" applyAlignment="1">
      <alignment wrapText="1"/>
    </xf>
    <xf numFmtId="0" fontId="19" fillId="0" borderId="0" xfId="0" applyFont="1" applyBorder="1"/>
    <xf numFmtId="0" fontId="0" fillId="0" borderId="0" xfId="0" applyBorder="1"/>
    <xf numFmtId="0" fontId="5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64" fontId="31" fillId="9" borderId="0" xfId="0" applyNumberFormat="1" applyFont="1" applyFill="1" applyBorder="1" applyAlignment="1">
      <alignment horizontal="right"/>
    </xf>
    <xf numFmtId="0" fontId="4" fillId="0" borderId="0" xfId="0" applyFont="1" applyBorder="1"/>
    <xf numFmtId="1" fontId="45" fillId="0" borderId="0" xfId="0" applyNumberFormat="1" applyFont="1" applyAlignment="1">
      <alignment horizontal="left" vertical="center"/>
    </xf>
    <xf numFmtId="16" fontId="51" fillId="0" borderId="0" xfId="0" applyNumberFormat="1" applyFont="1"/>
    <xf numFmtId="0" fontId="60" fillId="0" borderId="8" xfId="2" applyFont="1" applyBorder="1" applyAlignment="1">
      <alignment wrapText="1"/>
    </xf>
    <xf numFmtId="0" fontId="60" fillId="0" borderId="8" xfId="2" applyFont="1" applyBorder="1" applyAlignment="1">
      <alignment horizontal="right" wrapText="1"/>
    </xf>
    <xf numFmtId="0" fontId="4" fillId="0" borderId="0" xfId="2" applyAlignment="1">
      <alignment wrapText="1"/>
    </xf>
    <xf numFmtId="0" fontId="4" fillId="0" borderId="8" xfId="2" applyBorder="1"/>
    <xf numFmtId="0" fontId="4" fillId="0" borderId="8" xfId="2" applyNumberFormat="1" applyBorder="1" applyAlignment="1">
      <alignment horizontal="right"/>
    </xf>
    <xf numFmtId="0" fontId="4" fillId="0" borderId="8" xfId="2" applyBorder="1" applyAlignment="1">
      <alignment horizontal="right"/>
    </xf>
    <xf numFmtId="0" fontId="4" fillId="0" borderId="0" xfId="2"/>
    <xf numFmtId="14" fontId="4" fillId="10" borderId="0" xfId="0" applyNumberFormat="1" applyFont="1" applyFill="1"/>
    <xf numFmtId="14" fontId="0" fillId="10" borderId="0" xfId="0" applyNumberFormat="1" applyFill="1"/>
    <xf numFmtId="14" fontId="0" fillId="9" borderId="0" xfId="0" applyNumberFormat="1" applyFill="1"/>
    <xf numFmtId="0" fontId="19" fillId="12" borderId="0" xfId="0" applyFont="1" applyFill="1" applyAlignment="1">
      <alignment horizontal="right"/>
    </xf>
    <xf numFmtId="0" fontId="38" fillId="12" borderId="0" xfId="0" applyFont="1" applyFill="1" applyAlignment="1">
      <alignment horizontal="right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0" fillId="13" borderId="7" xfId="0" applyFont="1" applyFill="1" applyBorder="1" applyAlignment="1">
      <alignment horizontal="center" vertical="center"/>
    </xf>
    <xf numFmtId="0" fontId="20" fillId="13" borderId="48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/>
    </xf>
    <xf numFmtId="0" fontId="20" fillId="13" borderId="49" xfId="0" applyFont="1" applyFill="1" applyBorder="1" applyAlignment="1">
      <alignment horizontal="center" vertical="center"/>
    </xf>
    <xf numFmtId="0" fontId="49" fillId="6" borderId="0" xfId="0" applyFont="1" applyFill="1"/>
    <xf numFmtId="0" fontId="28" fillId="13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14" fontId="0" fillId="11" borderId="0" xfId="0" applyNumberFormat="1" applyFill="1"/>
    <xf numFmtId="0" fontId="20" fillId="0" borderId="14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4" fontId="19" fillId="0" borderId="52" xfId="2" applyNumberFormat="1" applyFont="1" applyFill="1" applyBorder="1" applyAlignment="1">
      <alignment horizontal="center" vertical="center"/>
    </xf>
    <xf numFmtId="0" fontId="60" fillId="0" borderId="8" xfId="2" applyFont="1" applyBorder="1" applyAlignment="1">
      <alignment horizontal="left" wrapText="1"/>
    </xf>
    <xf numFmtId="0" fontId="4" fillId="0" borderId="8" xfId="2" applyBorder="1" applyAlignment="1">
      <alignment horizontal="left"/>
    </xf>
    <xf numFmtId="0" fontId="4" fillId="0" borderId="8" xfId="2" applyNumberFormat="1" applyBorder="1" applyAlignment="1">
      <alignment horizontal="left"/>
    </xf>
    <xf numFmtId="0" fontId="0" fillId="0" borderId="0" xfId="0" applyAlignment="1">
      <alignment horizontal="left"/>
    </xf>
    <xf numFmtId="0" fontId="45" fillId="0" borderId="0" xfId="0" applyFont="1"/>
    <xf numFmtId="0" fontId="45" fillId="0" borderId="0" xfId="0" applyFont="1" applyAlignment="1">
      <alignment horizontal="right" vertical="center"/>
    </xf>
    <xf numFmtId="1" fontId="45" fillId="0" borderId="0" xfId="0" applyNumberFormat="1" applyFont="1" applyAlignment="1">
      <alignment vertical="center"/>
    </xf>
    <xf numFmtId="0" fontId="45" fillId="0" borderId="0" xfId="0" applyFont="1" applyAlignment="1">
      <alignment horizontal="right"/>
    </xf>
    <xf numFmtId="1" fontId="45" fillId="0" borderId="0" xfId="0" applyNumberFormat="1" applyFont="1"/>
    <xf numFmtId="0" fontId="0" fillId="0" borderId="8" xfId="0" applyBorder="1" applyAlignment="1">
      <alignment horizontal="left"/>
    </xf>
    <xf numFmtId="0" fontId="20" fillId="14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42" fillId="13" borderId="10" xfId="0" applyFont="1" applyFill="1" applyBorder="1" applyAlignment="1">
      <alignment horizontal="center" vertical="center"/>
    </xf>
    <xf numFmtId="0" fontId="31" fillId="0" borderId="0" xfId="0" applyFont="1"/>
    <xf numFmtId="0" fontId="6" fillId="0" borderId="0" xfId="0" applyFont="1"/>
    <xf numFmtId="0" fontId="31" fillId="12" borderId="0" xfId="0" applyFont="1" applyFill="1" applyProtection="1">
      <protection locked="0"/>
    </xf>
    <xf numFmtId="0" fontId="31" fillId="15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49" fontId="54" fillId="0" borderId="54" xfId="0" applyNumberFormat="1" applyFont="1" applyBorder="1" applyAlignment="1">
      <alignment horizontal="center" vertical="center"/>
    </xf>
    <xf numFmtId="49" fontId="54" fillId="0" borderId="55" xfId="0" applyNumberFormat="1" applyFont="1" applyBorder="1" applyAlignment="1">
      <alignment horizontal="center" vertical="center"/>
    </xf>
    <xf numFmtId="49" fontId="54" fillId="0" borderId="5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32" fillId="0" borderId="54" xfId="0" applyNumberFormat="1" applyFont="1" applyBorder="1" applyAlignment="1">
      <alignment horizontal="center" vertical="center"/>
    </xf>
    <xf numFmtId="49" fontId="32" fillId="0" borderId="55" xfId="0" applyNumberFormat="1" applyFont="1" applyBorder="1" applyAlignment="1">
      <alignment horizontal="center" vertical="center"/>
    </xf>
    <xf numFmtId="49" fontId="32" fillId="0" borderId="56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49" fontId="6" fillId="0" borderId="54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162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3499862666707357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tabSelected="1" zoomScale="80" zoomScaleNormal="80" workbookViewId="0">
      <selection activeCell="C7" sqref="C7"/>
    </sheetView>
  </sheetViews>
  <sheetFormatPr defaultRowHeight="12.75"/>
  <cols>
    <col min="3" max="3" width="52.125" customWidth="1"/>
  </cols>
  <sheetData>
    <row r="1" spans="1:3" ht="42.95" customHeight="1">
      <c r="A1" s="383" t="s">
        <v>1439</v>
      </c>
    </row>
    <row r="2" spans="1:3" ht="24" customHeight="1"/>
    <row r="3" spans="1:3" ht="46.5" customHeight="1">
      <c r="A3" s="382" t="s">
        <v>1443</v>
      </c>
    </row>
    <row r="4" spans="1:3" ht="14.1" customHeight="1"/>
    <row r="5" spans="1:3">
      <c r="A5" s="128" t="s">
        <v>1444</v>
      </c>
    </row>
    <row r="7" spans="1:3">
      <c r="B7" s="128" t="s">
        <v>1440</v>
      </c>
      <c r="C7" s="384" t="s">
        <v>1447</v>
      </c>
    </row>
    <row r="8" spans="1:3">
      <c r="B8" s="128" t="s">
        <v>1442</v>
      </c>
      <c r="C8" s="386" t="str">
        <f>VLOOKUP(C7,list,3,FALSE)</f>
        <v>JC</v>
      </c>
    </row>
    <row r="11" spans="1:3">
      <c r="A11" s="128" t="s">
        <v>1445</v>
      </c>
    </row>
    <row r="13" spans="1:3">
      <c r="B13" s="128" t="s">
        <v>1441</v>
      </c>
      <c r="C13" s="385" t="str">
        <f>VLOOKUP(C7,list,2,FALSE)</f>
        <v>CAL</v>
      </c>
    </row>
  </sheetData>
  <sheetProtection sheet="1" objects="1" scenarios="1"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'Job Class List'!$B$1:$B$588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GRef!L1</f>
        <v>355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GRef!L376</f>
        <v>216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IFERROR(VLOOKUP(GRef!B3,C_355,16,FALSE),'Base Calendar'!A9)</f>
        <v>2</v>
      </c>
      <c r="B9" s="124">
        <f>IFERROR(VLOOKUP(GRef!B4,C_355,16,FALSE),'Base Calendar'!B9)</f>
        <v>3</v>
      </c>
      <c r="C9" s="124">
        <f>IFERROR(VLOOKUP(GRef!B5,C_355,16,FALSE),'Base Calendar'!C9)</f>
        <v>4</v>
      </c>
      <c r="D9" s="124">
        <f>IFERROR(VLOOKUP(GRef!B6,C_355,16,FALSE),'Base Calendar'!D9)</f>
        <v>5</v>
      </c>
      <c r="E9" s="324">
        <f>IFERROR(VLOOKUP(GRef!B7,C_355,16,FALSE),'Base Calendar'!E9)</f>
        <v>6</v>
      </c>
      <c r="F9" s="146"/>
      <c r="G9" s="124">
        <f>IFERROR(VLOOKUP(GRef!B31,C_355,16,FALSE),'Base Calendar'!G9)</f>
        <v>0</v>
      </c>
      <c r="H9" s="124">
        <f>IFERROR(VLOOKUP(GRef!B32,C_355,16,FALSE),'Base Calendar'!H9)</f>
        <v>0</v>
      </c>
      <c r="I9" s="124">
        <f>IFERROR(VLOOKUP(GRef!B33,C_355,16,FALSE),'Base Calendar'!I9)</f>
        <v>1</v>
      </c>
      <c r="J9" s="124">
        <f>IFERROR(VLOOKUP(GRef!B34,C_355,16,FALSE),'Base Calendar'!J9)</f>
        <v>2</v>
      </c>
      <c r="K9" s="324">
        <f>IFERROR(VLOOKUP(GRef!B35,C_355,16,FALSE),'Base Calendar'!K9)</f>
        <v>3</v>
      </c>
      <c r="L9" s="146"/>
      <c r="M9" s="124" t="str">
        <f>IFERROR(VLOOKUP(GRef!B66,C_355,16,FALSE),'Base Calendar'!M9)</f>
        <v>●</v>
      </c>
      <c r="N9" s="124">
        <f>IFERROR(VLOOKUP(GRef!B67,C_355,16,FALSE),'Base Calendar'!N9)</f>
        <v>4</v>
      </c>
      <c r="O9" s="124">
        <f>IFERROR(VLOOKUP(GRef!B68,C_355,16,FALSE),'Base Calendar'!O9)</f>
        <v>5</v>
      </c>
      <c r="P9" s="124">
        <f>IFERROR(VLOOKUP(GRef!B69,C_355,16,FALSE),'Base Calendar'!P9)</f>
        <v>6</v>
      </c>
      <c r="Q9" s="324">
        <f>IFERROR(VLOOKUP(GRef!B70,C_355,16,FALSE),'Base Calendar'!Q9)</f>
        <v>7</v>
      </c>
      <c r="S9" s="147"/>
    </row>
    <row r="10" spans="1:19" ht="12" customHeight="1">
      <c r="A10" s="124">
        <f>IFERROR(VLOOKUP(GRef!B10,C_355,16,FALSE),'Base Calendar'!A10)</f>
        <v>9</v>
      </c>
      <c r="B10" s="124">
        <f>IFERROR(VLOOKUP(GRef!B11,C_355,16,FALSE),'Base Calendar'!B10)</f>
        <v>10</v>
      </c>
      <c r="C10" s="124">
        <f>IFERROR(VLOOKUP(GRef!B12,C_355,16,FALSE),'Base Calendar'!C10)</f>
        <v>11</v>
      </c>
      <c r="D10" s="124">
        <f>IFERROR(VLOOKUP(GRef!B13,C_355,16,FALSE),'Base Calendar'!D10)</f>
        <v>12</v>
      </c>
      <c r="E10" s="324">
        <f>IFERROR(VLOOKUP(GRef!B14,C_355,16,FALSE),'Base Calendar'!E10)</f>
        <v>13</v>
      </c>
      <c r="F10" s="323"/>
      <c r="G10" s="124">
        <f>IFERROR(VLOOKUP(GRef!B38,C_355,16,FALSE),'Base Calendar'!G10)</f>
        <v>6</v>
      </c>
      <c r="H10" s="124">
        <f>IFERROR(VLOOKUP(GRef!B39,C_355,16,FALSE),'Base Calendar'!H10)</f>
        <v>7</v>
      </c>
      <c r="I10" s="124">
        <f>IFERROR(VLOOKUP(GRef!B40,C_355,16,FALSE),'Base Calendar'!I10)</f>
        <v>8</v>
      </c>
      <c r="J10" s="124">
        <f>IFERROR(VLOOKUP(GRef!B41,C_355,16,FALSE),'Base Calendar'!J10)</f>
        <v>9</v>
      </c>
      <c r="K10" s="324">
        <f>IFERROR(VLOOKUP(GRef!B42,C_355,16,FALSE),'Base Calendar'!K10)</f>
        <v>10</v>
      </c>
      <c r="L10" s="146"/>
      <c r="M10" s="124">
        <f>IFERROR(VLOOKUP(GRef!B73,C_355,16,FALSE),'Base Calendar'!M10)</f>
        <v>10</v>
      </c>
      <c r="N10" s="124">
        <f>IFERROR(VLOOKUP(GRef!B74,C_355,16,FALSE),'Base Calendar'!N10)</f>
        <v>11</v>
      </c>
      <c r="O10" s="124">
        <f>IFERROR(VLOOKUP(GRef!B75,C_355,16,FALSE),'Base Calendar'!O10)</f>
        <v>12</v>
      </c>
      <c r="P10" s="124">
        <f>IFERROR(VLOOKUP(GRef!B76,C_355,16,FALSE),'Base Calendar'!P10)</f>
        <v>13</v>
      </c>
      <c r="Q10" s="324">
        <f>IFERROR(VLOOKUP(GRef!B77,C_355,16,FALSE),'Base Calendar'!Q10)</f>
        <v>14</v>
      </c>
    </row>
    <row r="11" spans="1:19" ht="12" customHeight="1">
      <c r="A11" s="124">
        <f>IFERROR(VLOOKUP(GRef!B17,C_355,16,FALSE),'Base Calendar'!A11)</f>
        <v>16</v>
      </c>
      <c r="B11" s="124">
        <f>IFERROR(VLOOKUP(GRef!B18,C_355,16,FALSE),'Base Calendar'!B11)</f>
        <v>17</v>
      </c>
      <c r="C11" s="124">
        <f>IFERROR(VLOOKUP(GRef!B19,C_355,16,FALSE),'Base Calendar'!C11)</f>
        <v>18</v>
      </c>
      <c r="D11" s="124">
        <f>IFERROR(VLOOKUP(GRef!B20,C_355,16,FALSE),'Base Calendar'!D11)</f>
        <v>19</v>
      </c>
      <c r="E11" s="324">
        <f>IFERROR(VLOOKUP(GRef!B21,C_355,16,FALSE),'Base Calendar'!E11)</f>
        <v>20</v>
      </c>
      <c r="F11" s="146"/>
      <c r="G11" s="124">
        <f>IFERROR(VLOOKUP(GRef!B45,C_355,16,FALSE),'Base Calendar'!G11)</f>
        <v>13</v>
      </c>
      <c r="H11" s="124">
        <f>IFERROR(VLOOKUP(GRef!B46,C_355,16,FALSE),'Base Calendar'!H11)</f>
        <v>14</v>
      </c>
      <c r="I11" s="124">
        <f>IFERROR(VLOOKUP(GRef!B47,C_355,16,FALSE),'Base Calendar'!I11)</f>
        <v>15</v>
      </c>
      <c r="J11" s="124">
        <f>IFERROR(VLOOKUP(GRef!B48,C_355,16,FALSE),'Base Calendar'!J11)</f>
        <v>16</v>
      </c>
      <c r="K11" s="324">
        <f>IFERROR(VLOOKUP(GRef!B49,C_355,16,FALSE),'Base Calendar'!K11)</f>
        <v>17</v>
      </c>
      <c r="L11" s="146"/>
      <c r="M11" s="124">
        <f>IFERROR(VLOOKUP(GRef!B80,C_355,16,FALSE),'Base Calendar'!M11)</f>
        <v>17</v>
      </c>
      <c r="N11" s="124">
        <f>IFERROR(VLOOKUP(GRef!B81,C_355,16,FALSE),'Base Calendar'!N11)</f>
        <v>18</v>
      </c>
      <c r="O11" s="124">
        <f>IFERROR(VLOOKUP(GRef!B82,C_355,16,FALSE),'Base Calendar'!O11)</f>
        <v>19</v>
      </c>
      <c r="P11" s="124">
        <f>IFERROR(VLOOKUP(GRef!B83,C_355,16,FALSE),'Base Calendar'!P11)</f>
        <v>20</v>
      </c>
      <c r="Q11" s="324">
        <f>IFERROR(VLOOKUP(GRef!B84,C_355,16,FALSE),'Base Calendar'!Q11)</f>
        <v>21</v>
      </c>
    </row>
    <row r="12" spans="1:19" ht="12" customHeight="1">
      <c r="A12" s="124" t="str">
        <f>IFERROR(VLOOKUP(GRef!B24,C_355,16,FALSE),'Base Calendar'!A12)</f>
        <v></v>
      </c>
      <c r="B12" s="124">
        <f>IFERROR(VLOOKUP(GRef!B25,C_355,16,FALSE),'Base Calendar'!B12)</f>
        <v>24</v>
      </c>
      <c r="C12" s="124">
        <f>IFERROR(VLOOKUP(GRef!B26,C_355,16,FALSE),'Base Calendar'!C12)</f>
        <v>25</v>
      </c>
      <c r="D12" s="124">
        <f>IFERROR(VLOOKUP(GRef!B27,C_355,16,FALSE),'Base Calendar'!D12)</f>
        <v>26</v>
      </c>
      <c r="E12" s="324" t="str">
        <f>IFERROR(VLOOKUP(GRef!B28,C_355,16,FALSE),'Base Calendar'!E12)</f>
        <v>◯</v>
      </c>
      <c r="F12" s="146"/>
      <c r="G12" s="124">
        <f>IFERROR(VLOOKUP(GRef!B52,C_355,16,FALSE),'Base Calendar'!G12)</f>
        <v>20</v>
      </c>
      <c r="H12" s="124">
        <f>IFERROR(VLOOKUP(GRef!B53,C_355,16,FALSE),'Base Calendar'!H12)</f>
        <v>21</v>
      </c>
      <c r="I12" s="124">
        <f>IFERROR(VLOOKUP(GRef!B54,C_355,16,FALSE),'Base Calendar'!I12)</f>
        <v>22</v>
      </c>
      <c r="J12" s="124">
        <f>IFERROR(VLOOKUP(GRef!B55,C_355,16,FALSE),'Base Calendar'!J12)</f>
        <v>23</v>
      </c>
      <c r="K12" s="324">
        <f>IFERROR(VLOOKUP(GRef!B56,C_355,16,FALSE),'Base Calendar'!K12)</f>
        <v>24</v>
      </c>
      <c r="L12" s="146"/>
      <c r="M12" s="124">
        <f>IFERROR(VLOOKUP(GRef!B87,C_355,16,FALSE),'Base Calendar'!M12)</f>
        <v>24</v>
      </c>
      <c r="N12" s="124">
        <f>IFERROR(VLOOKUP(GRef!B88,C_355,16,FALSE),'Base Calendar'!N12)</f>
        <v>25</v>
      </c>
      <c r="O12" s="124">
        <f>IFERROR(VLOOKUP(GRef!B89,C_355,16,FALSE),'Base Calendar'!O12)</f>
        <v>26</v>
      </c>
      <c r="P12" s="124">
        <f>IFERROR(VLOOKUP(GRef!B90,C_355,16,FALSE),'Base Calendar'!P12)</f>
        <v>27</v>
      </c>
      <c r="Q12" s="324">
        <f>IFERROR(VLOOKUP(GRef!B91,C_355,16,FALSE),'Base Calendar'!Q12)</f>
        <v>28</v>
      </c>
    </row>
    <row r="13" spans="1:19" ht="12" customHeight="1" thickBot="1">
      <c r="A13" s="325">
        <f>IFERROR(VLOOKUP(GRef!B31,C_355,16,FALSE),'Base Calendar'!A13)</f>
        <v>30</v>
      </c>
      <c r="B13" s="325">
        <f>IFERROR(VLOOKUP(GRef!B32,C_355,16,FALSE),'Base Calendar'!B13)</f>
        <v>31</v>
      </c>
      <c r="C13" s="325">
        <f>IFERROR(VLOOKUP(GRef!B33,C_355,16,FALSE),'Base Calendar'!C13)</f>
        <v>0</v>
      </c>
      <c r="D13" s="325">
        <f>IFERROR(VLOOKUP(GRef!B34,C_355,16,FALSE),'Base Calendar'!D13)</f>
        <v>0</v>
      </c>
      <c r="E13" s="326">
        <f>IFERROR(VLOOKUP(GRef!B35,C_355,16,FALSE),'Base Calendar'!E13)</f>
        <v>0</v>
      </c>
      <c r="F13" s="146"/>
      <c r="G13" s="325">
        <f>IFERROR(VLOOKUP(GRef!B59,C_355,16,FALSE),'Base Calendar'!G13)</f>
        <v>27</v>
      </c>
      <c r="H13" s="325">
        <f>IFERROR(VLOOKUP(GRef!B60,C_355,16,FALSE),'Base Calendar'!H13)</f>
        <v>28</v>
      </c>
      <c r="I13" s="325">
        <f>IFERROR(VLOOKUP(GRef!B61,C_355,16,FALSE),'Base Calendar'!I13)</f>
        <v>29</v>
      </c>
      <c r="J13" s="325">
        <f>IFERROR(VLOOKUP(GRef!B62,C_355,16,FALSE),'Base Calendar'!J13)</f>
        <v>30</v>
      </c>
      <c r="K13" s="326">
        <f>IFERROR(VLOOKUP(GRef!B63,C_355,16,FALSE),'Base Calendar'!K13)</f>
        <v>31</v>
      </c>
      <c r="L13" s="146"/>
      <c r="M13" s="325">
        <f>IFERROR(VLOOKUP(GRef!B94,C_355,16,FALSE),'Base Calendar'!M13)</f>
        <v>0</v>
      </c>
      <c r="N13" s="325">
        <f>IFERROR(VLOOKUP(GRef!B95,C_355,16,FALSE),'Base Calendar'!N13)</f>
        <v>0</v>
      </c>
      <c r="O13" s="325">
        <f>IFERROR(VLOOKUP(GRef!B96,C_355,16,FALSE),'Base Calendar'!O13)</f>
        <v>0</v>
      </c>
      <c r="P13" s="325">
        <f>IFERROR(VLOOKUP(GRef!B97,C_355,16,FALSE),'Base Calendar'!P13)</f>
        <v>0</v>
      </c>
      <c r="Q13" s="326">
        <f>IFERROR(VLOOKUP(GRef!B98,C_355,16,FALSE),'Base Calendar'!Q13)</f>
        <v>0</v>
      </c>
    </row>
    <row r="14" spans="1:19" ht="12" customHeight="1">
      <c r="A14" s="148">
        <f>DAY(GRef!L377)</f>
        <v>23</v>
      </c>
      <c r="B14" s="149" t="s">
        <v>28</v>
      </c>
      <c r="C14" s="149"/>
      <c r="D14" s="149"/>
      <c r="E14" s="149"/>
      <c r="F14" s="149"/>
      <c r="G14" s="150"/>
      <c r="H14" s="151"/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152" t="s">
        <v>136</v>
      </c>
      <c r="B15" s="152" t="s">
        <v>44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 t="s">
        <v>134</v>
      </c>
      <c r="B16" s="151" t="s">
        <v>135</v>
      </c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IFERROR(VLOOKUP(GRef!B94,C_355,16,FALSE),'Base Calendar'!A21)</f>
        <v>1</v>
      </c>
      <c r="B21" s="124">
        <f>IFERROR(VLOOKUP(GRef!B95,C_355,16,FALSE),'Base Calendar'!B21)</f>
        <v>2</v>
      </c>
      <c r="C21" s="124">
        <f>IFERROR(VLOOKUP(GRef!B96,C_355,16,FALSE),'Base Calendar'!C21)</f>
        <v>3</v>
      </c>
      <c r="D21" s="124">
        <f>IFERROR(VLOOKUP(GRef!B97,C_355,16,FALSE),'Base Calendar'!D21)</f>
        <v>4</v>
      </c>
      <c r="E21" s="324">
        <f>IFERROR(VLOOKUP(GRef!B98,C_355,16,FALSE),'Base Calendar'!E21)</f>
        <v>5</v>
      </c>
      <c r="F21" s="146"/>
      <c r="G21" s="124" t="str">
        <f>IFERROR(VLOOKUP(GRef!B122,C_355,16,FALSE),'Base Calendar'!G21)</f>
        <v xml:space="preserve"> </v>
      </c>
      <c r="H21" s="124">
        <f>IFERROR(VLOOKUP(GRef!B123,C_355,16,FALSE),'Base Calendar'!H21)</f>
        <v>0</v>
      </c>
      <c r="I21" s="124">
        <f>IFERROR(VLOOKUP(GRef!B124,C_355,16,FALSE),'Base Calendar'!I21)</f>
        <v>0</v>
      </c>
      <c r="J21" s="124">
        <f>IFERROR(VLOOKUP(GRef!B125,C_355,16,FALSE),'Base Calendar'!J21)</f>
        <v>1</v>
      </c>
      <c r="K21" s="324">
        <f>IFERROR(VLOOKUP(GRef!B126,C_355,16,FALSE),'Base Calendar'!K21)</f>
        <v>2</v>
      </c>
      <c r="L21" s="146"/>
      <c r="M21" s="124">
        <f>IFERROR(VLOOKUP(GRef!B157,C_355,16,FALSE),'Base Calendar'!M21)</f>
        <v>3</v>
      </c>
      <c r="N21" s="124">
        <f>IFERROR(VLOOKUP(GRef!B158,C_355,16,FALSE),'Base Calendar'!N21)</f>
        <v>4</v>
      </c>
      <c r="O21" s="124">
        <f>IFERROR(VLOOKUP(GRef!B159,C_355,16,FALSE),'Base Calendar'!O21)</f>
        <v>5</v>
      </c>
      <c r="P21" s="124">
        <f>IFERROR(VLOOKUP(GRef!B160,C_355,16,FALSE),'Base Calendar'!P21)</f>
        <v>6</v>
      </c>
      <c r="Q21" s="324">
        <f>IFERROR(VLOOKUP(GRef!B161,C_355,16,FALSE),'Base Calendar'!Q21)</f>
        <v>7</v>
      </c>
    </row>
    <row r="22" spans="1:17" ht="12" customHeight="1">
      <c r="A22" s="124">
        <f>IFERROR(VLOOKUP(GRef!B101,C_355,16,FALSE),'Base Calendar'!A22)</f>
        <v>8</v>
      </c>
      <c r="B22" s="124">
        <f>IFERROR(VLOOKUP(GRef!B102,C_355,16,FALSE),'Base Calendar'!B22)</f>
        <v>9</v>
      </c>
      <c r="C22" s="124">
        <f>IFERROR(VLOOKUP(GRef!B103,C_355,16,FALSE),'Base Calendar'!C22)</f>
        <v>10</v>
      </c>
      <c r="D22" s="124">
        <f>IFERROR(VLOOKUP(GRef!B104,C_355,16,FALSE),'Base Calendar'!D22)</f>
        <v>11</v>
      </c>
      <c r="E22" s="324">
        <f>IFERROR(VLOOKUP(GRef!B105,C_355,16,FALSE),'Base Calendar'!E22)</f>
        <v>12</v>
      </c>
      <c r="F22" s="146"/>
      <c r="G22" s="124">
        <f>IFERROR(VLOOKUP(GRef!B129,C_355,16,FALSE),'Base Calendar'!G22)</f>
        <v>5</v>
      </c>
      <c r="H22" s="124">
        <f>IFERROR(VLOOKUP(GRef!B130,C_355,16,FALSE),'Base Calendar'!H22)</f>
        <v>6</v>
      </c>
      <c r="I22" s="124">
        <f>IFERROR(VLOOKUP(GRef!B131,C_355,16,FALSE),'Base Calendar'!I22)</f>
        <v>7</v>
      </c>
      <c r="J22" s="124">
        <f>IFERROR(VLOOKUP(GRef!B132,C_355,16,FALSE),'Base Calendar'!J22)</f>
        <v>8</v>
      </c>
      <c r="K22" s="324">
        <f>IFERROR(VLOOKUP(GRef!B133,C_355,16,FALSE),'Base Calendar'!K22)</f>
        <v>9</v>
      </c>
      <c r="L22" s="146"/>
      <c r="M22" s="124">
        <f>IFERROR(VLOOKUP(GRef!B164,C_355,16,FALSE),'Base Calendar'!M22)</f>
        <v>10</v>
      </c>
      <c r="N22" s="124">
        <f>IFERROR(VLOOKUP(GRef!B165,C_355,16,FALSE),'Base Calendar'!N22)</f>
        <v>11</v>
      </c>
      <c r="O22" s="124">
        <f>IFERROR(VLOOKUP(GRef!B166,C_355,16,FALSE),'Base Calendar'!O22)</f>
        <v>12</v>
      </c>
      <c r="P22" s="124">
        <f>IFERROR(VLOOKUP(GRef!B167,C_355,16,FALSE),'Base Calendar'!P22)</f>
        <v>13</v>
      </c>
      <c r="Q22" s="324">
        <f>IFERROR(VLOOKUP(GRef!B168,C_355,16,FALSE),'Base Calendar'!Q22)</f>
        <v>14</v>
      </c>
    </row>
    <row r="23" spans="1:17" ht="12" customHeight="1">
      <c r="A23" s="124">
        <f>IFERROR(VLOOKUP(GRef!B108,C_355,16,FALSE),'Base Calendar'!A23)</f>
        <v>15</v>
      </c>
      <c r="B23" s="124">
        <f>IFERROR(VLOOKUP(GRef!B109,C_355,16,FALSE),'Base Calendar'!B23)</f>
        <v>16</v>
      </c>
      <c r="C23" s="124">
        <f>IFERROR(VLOOKUP(GRef!B110,C_355,16,FALSE),'Base Calendar'!C23)</f>
        <v>17</v>
      </c>
      <c r="D23" s="124">
        <f>IFERROR(VLOOKUP(GRef!B111,C_355,16,FALSE),'Base Calendar'!D23)</f>
        <v>18</v>
      </c>
      <c r="E23" s="324">
        <f>IFERROR(VLOOKUP(GRef!B112,C_355,16,FALSE),'Base Calendar'!E23)</f>
        <v>19</v>
      </c>
      <c r="F23" s="146"/>
      <c r="G23" s="124">
        <f>IFERROR(VLOOKUP(GRef!B136,C_355,16,FALSE),'Base Calendar'!G23)</f>
        <v>12</v>
      </c>
      <c r="H23" s="124">
        <f>IFERROR(VLOOKUP(GRef!B137,C_355,16,FALSE),'Base Calendar'!H23)</f>
        <v>13</v>
      </c>
      <c r="I23" s="124">
        <f>IFERROR(VLOOKUP(GRef!B138,C_355,16,FALSE),'Base Calendar'!I23)</f>
        <v>14</v>
      </c>
      <c r="J23" s="124">
        <f>IFERROR(VLOOKUP(GRef!B139,C_355,16,FALSE),'Base Calendar'!J23)</f>
        <v>15</v>
      </c>
      <c r="K23" s="324">
        <f>IFERROR(VLOOKUP(GRef!B140,C_355,16,FALSE),'Base Calendar'!K23)</f>
        <v>16</v>
      </c>
      <c r="L23" s="146"/>
      <c r="M23" s="124">
        <f>IFERROR(VLOOKUP(GRef!B171,C_355,16,FALSE),'Base Calendar'!M23)</f>
        <v>17</v>
      </c>
      <c r="N23" s="124">
        <f>IFERROR(VLOOKUP(GRef!B172,C_355,16,FALSE),'Base Calendar'!N23)</f>
        <v>18</v>
      </c>
      <c r="O23" s="124">
        <f>IFERROR(VLOOKUP(GRef!B173,C_355,16,FALSE),'Base Calendar'!O23)</f>
        <v>19</v>
      </c>
      <c r="P23" s="124">
        <f>IFERROR(VLOOKUP(GRef!B174,C_355,16,FALSE),'Base Calendar'!P23)</f>
        <v>20</v>
      </c>
      <c r="Q23" s="324">
        <f>IFERROR(VLOOKUP(GRef!B175,C_355,16,FALSE),'Base Calendar'!Q23)</f>
        <v>21</v>
      </c>
    </row>
    <row r="24" spans="1:17" ht="12" customHeight="1">
      <c r="A24" s="124">
        <f>IFERROR(VLOOKUP(GRef!B115,C_355,16,FALSE),'Base Calendar'!A24)</f>
        <v>22</v>
      </c>
      <c r="B24" s="124">
        <f>IFERROR(VLOOKUP(GRef!B116,C_355,16,FALSE),'Base Calendar'!B24)</f>
        <v>23</v>
      </c>
      <c r="C24" s="124">
        <f>IFERROR(VLOOKUP(GRef!B117,C_355,16,FALSE),'Base Calendar'!C24)</f>
        <v>24</v>
      </c>
      <c r="D24" s="124">
        <f>IFERROR(VLOOKUP(GRef!B118,C_355,16,FALSE),'Base Calendar'!D24)</f>
        <v>25</v>
      </c>
      <c r="E24" s="324">
        <f>IFERROR(VLOOKUP(GRef!B119,C_355,16,FALSE),'Base Calendar'!E24)</f>
        <v>26</v>
      </c>
      <c r="F24" s="146"/>
      <c r="G24" s="124" t="str">
        <f>IFERROR(VLOOKUP(GRef!B143,C_355,16,FALSE),'Base Calendar'!G24)</f>
        <v>◯</v>
      </c>
      <c r="H24" s="124" t="str">
        <f>IFERROR(VLOOKUP(GRef!B144,C_355,16,FALSE),'Base Calendar'!H24)</f>
        <v>◯</v>
      </c>
      <c r="I24" s="124" t="str">
        <f>IFERROR(VLOOKUP(GRef!B145,C_355,16,FALSE),'Base Calendar'!I24)</f>
        <v>◯</v>
      </c>
      <c r="J24" s="124" t="str">
        <f>IFERROR(VLOOKUP(GRef!B146,C_355,16,FALSE),'Base Calendar'!J24)</f>
        <v>●</v>
      </c>
      <c r="K24" s="324" t="str">
        <f>IFERROR(VLOOKUP(GRef!B147,C_355,16,FALSE),'Base Calendar'!K24)</f>
        <v>●</v>
      </c>
      <c r="L24" s="146"/>
      <c r="M24" s="124" t="str">
        <f>IFERROR(VLOOKUP(GRef!B178,C_355,16,FALSE),'Base Calendar'!M24)</f>
        <v>◯</v>
      </c>
      <c r="N24" s="124" t="str">
        <f>IFERROR(VLOOKUP(GRef!B179,C_355,16,FALSE),'Base Calendar'!N24)</f>
        <v>●</v>
      </c>
      <c r="O24" s="124" t="str">
        <f>IFERROR(VLOOKUP(GRef!B180,C_355,16,FALSE),'Base Calendar'!O24)</f>
        <v>◯</v>
      </c>
      <c r="P24" s="124" t="str">
        <f>IFERROR(VLOOKUP(GRef!B181,C_355,16,FALSE),'Base Calendar'!P24)</f>
        <v>◯</v>
      </c>
      <c r="Q24" s="324" t="str">
        <f>IFERROR(VLOOKUP(GRef!B182,C_355,16,FALSE),'Base Calendar'!Q24)</f>
        <v>◯</v>
      </c>
    </row>
    <row r="25" spans="1:17" ht="12" customHeight="1" thickBot="1">
      <c r="A25" s="325">
        <f>IFERROR(VLOOKUP(GRef!B122,C_355,16,FALSE),'Base Calendar'!A25)</f>
        <v>29</v>
      </c>
      <c r="B25" s="325">
        <f>IFERROR(VLOOKUP(GRef!B123,C_355,16,FALSE),'Base Calendar'!B25)</f>
        <v>30</v>
      </c>
      <c r="C25" s="325">
        <f>IFERROR(VLOOKUP(GRef!B124,C_355,16,FALSE),'Base Calendar'!C25)</f>
        <v>31</v>
      </c>
      <c r="D25" s="325">
        <f>IFERROR(VLOOKUP(GRef!B125,C_355,16,FALSE),'Base Calendar'!D25)</f>
        <v>0</v>
      </c>
      <c r="E25" s="326">
        <f>IFERROR(VLOOKUP(GRef!B126,C_355,16,FALSE),'Base Calendar'!E25)</f>
        <v>0</v>
      </c>
      <c r="F25" s="157"/>
      <c r="G25" s="325">
        <f>IFERROR(VLOOKUP(GRef!B150,C_355,16,FALSE),'Base Calendar'!G25)</f>
        <v>26</v>
      </c>
      <c r="H25" s="325">
        <f>IFERROR(VLOOKUP(GRef!B151,C_355,16,FALSE),'Base Calendar'!H25)</f>
        <v>27</v>
      </c>
      <c r="I25" s="325">
        <f>IFERROR(VLOOKUP(GRef!B152,C_355,16,FALSE),'Base Calendar'!I25)</f>
        <v>28</v>
      </c>
      <c r="J25" s="325">
        <f>IFERROR(VLOOKUP(GRef!B153,C_355,16,FALSE),'Base Calendar'!J25)</f>
        <v>29</v>
      </c>
      <c r="K25" s="326">
        <f>IFERROR(VLOOKUP(GRef!B154,C_355,16,FALSE),'Base Calendar'!K25)</f>
        <v>30</v>
      </c>
      <c r="L25" s="146"/>
      <c r="M25" s="325" t="str">
        <f>IFERROR(VLOOKUP(GRef!B185,C_355,16,FALSE),'Base Calendar'!M25)</f>
        <v>◯</v>
      </c>
      <c r="N25" s="325">
        <f>IFERROR(VLOOKUP(GRef!I44,C_355,16,FALSE),'Base Calendar'!N25)</f>
        <v>0</v>
      </c>
      <c r="O25" s="325">
        <f>IFERROR(VLOOKUP(GRef!I45,C_355,16,FALSE),'Base Calendar'!O25)</f>
        <v>0</v>
      </c>
      <c r="P25" s="325">
        <f>IFERROR(VLOOKUP(GRef!I46,C_355,16,FALSE),'Base Calendar'!P25)</f>
        <v>0</v>
      </c>
      <c r="Q25" s="326">
        <f>IFERROR(VLOOKUP(GRef!I47,C_355,16,FALSE),'Base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IFERROR(VLOOKUP(GRef!B186,C_355,16,FALSE),'Base Calendar'!B33)</f>
        <v>●</v>
      </c>
      <c r="C33" s="124" t="str">
        <f>IFERROR(VLOOKUP(GRef!B187,C_355,16,FALSE),'Base Calendar'!C33)</f>
        <v>◯</v>
      </c>
      <c r="D33" s="124" t="str">
        <f>IFERROR(VLOOKUP(GRef!B188,C_355,16,FALSE),'Base Calendar'!D33)</f>
        <v>◯</v>
      </c>
      <c r="E33" s="324" t="str">
        <f>IFERROR(VLOOKUP(GRef!B189,C_355,16,FALSE),'Base Calendar'!E33)</f>
        <v>◯</v>
      </c>
      <c r="F33" s="146"/>
      <c r="G33" s="124" t="str">
        <f>IFERROR(VLOOKUP(GRef!B213,C_355,16,FALSE),'Base Calendar'!G33)</f>
        <v xml:space="preserve"> </v>
      </c>
      <c r="H33" s="124" t="str">
        <f>IFERROR(VLOOKUP(GRef!B214,C_355,16,FALSE),'Base Calendar'!H33)</f>
        <v xml:space="preserve"> </v>
      </c>
      <c r="I33" s="124">
        <f>IFERROR(VLOOKUP(GRef!B215,C_355,16,FALSE),'Base Calendar'!I33)</f>
        <v>0</v>
      </c>
      <c r="J33" s="124">
        <f>IFERROR(VLOOKUP(GRef!B216,C_355,16,FALSE),'Base Calendar'!J33)</f>
        <v>0</v>
      </c>
      <c r="K33" s="324">
        <f>IFERROR(VLOOKUP(GRef!B217,C_355,16,FALSE),'Base Calendar'!K33)</f>
        <v>1</v>
      </c>
      <c r="L33" s="146"/>
      <c r="M33" s="124">
        <f>IFERROR(VLOOKUP(GRef!B241,C_355,16,FALSE),'Base Calendar'!M33)</f>
        <v>0</v>
      </c>
      <c r="N33" s="124" t="str">
        <f>IFERROR(VLOOKUP(GRef!B242,C_355,16,FALSE),'Base Calendar'!N33)</f>
        <v xml:space="preserve"> </v>
      </c>
      <c r="O33" s="124">
        <f>IFERROR(VLOOKUP(GRef!B243,C_355,16,FALSE),'Base Calendar'!O33)</f>
        <v>0</v>
      </c>
      <c r="P33" s="124">
        <f>IFERROR(VLOOKUP(GRef!B244,C_355,16,FALSE),'Base Calendar'!P33)</f>
        <v>0</v>
      </c>
      <c r="Q33" s="324">
        <f>IFERROR(VLOOKUP(GRef!B245,C_355,16,FALSE),'Base Calendar'!Q33)</f>
        <v>1</v>
      </c>
    </row>
    <row r="34" spans="1:17" ht="12" customHeight="1">
      <c r="A34" s="124">
        <f>IFERROR(VLOOKUP(GRef!B192,C_355,16,FALSE),'Base Calendar'!A34)</f>
        <v>7</v>
      </c>
      <c r="B34" s="124">
        <f>IFERROR(VLOOKUP(GRef!B193,C_355,16,FALSE),'Base Calendar'!B34)</f>
        <v>8</v>
      </c>
      <c r="C34" s="124">
        <f>IFERROR(VLOOKUP(GRef!B194,C_355,16,FALSE),'Base Calendar'!C34)</f>
        <v>9</v>
      </c>
      <c r="D34" s="124">
        <f>IFERROR(VLOOKUP(GRef!B195,C_355,16,FALSE),'Base Calendar'!D34)</f>
        <v>10</v>
      </c>
      <c r="E34" s="324">
        <f>IFERROR(VLOOKUP(GRef!B196,C_355,16,FALSE),'Base Calendar'!E34)</f>
        <v>11</v>
      </c>
      <c r="F34" s="146"/>
      <c r="G34" s="124">
        <f>IFERROR(VLOOKUP(GRef!B220,C_355,16,FALSE),'Base Calendar'!G34)</f>
        <v>4</v>
      </c>
      <c r="H34" s="124">
        <f>IFERROR(VLOOKUP(GRef!B221,C_355,16,FALSE),'Base Calendar'!H34)</f>
        <v>5</v>
      </c>
      <c r="I34" s="124">
        <f>IFERROR(VLOOKUP(GRef!B222,C_355,16,FALSE),'Base Calendar'!I34)</f>
        <v>6</v>
      </c>
      <c r="J34" s="124">
        <f>IFERROR(VLOOKUP(GRef!B223,C_355,16,FALSE),'Base Calendar'!J34)</f>
        <v>7</v>
      </c>
      <c r="K34" s="324">
        <f>IFERROR(VLOOKUP(GRef!B224,C_355,16,FALSE),'Base Calendar'!K34)</f>
        <v>8</v>
      </c>
      <c r="L34" s="146"/>
      <c r="M34" s="124">
        <f>IFERROR(VLOOKUP(GRef!B248,C_355,16,FALSE),'Base Calendar'!M34)</f>
        <v>4</v>
      </c>
      <c r="N34" s="124">
        <f>IFERROR(VLOOKUP(GRef!B249,C_355,16,FALSE),'Base Calendar'!N34)</f>
        <v>5</v>
      </c>
      <c r="O34" s="124">
        <f>IFERROR(VLOOKUP(GRef!B250,C_355,16,FALSE),'Base Calendar'!O34)</f>
        <v>6</v>
      </c>
      <c r="P34" s="124">
        <f>IFERROR(VLOOKUP(GRef!B251,C_355,16,FALSE),'Base Calendar'!P34)</f>
        <v>7</v>
      </c>
      <c r="Q34" s="324">
        <f>IFERROR(VLOOKUP(GRef!B252,C_355,16,FALSE),'Base Calendar'!Q34)</f>
        <v>8</v>
      </c>
    </row>
    <row r="35" spans="1:17" ht="12" customHeight="1">
      <c r="A35" s="124">
        <f>IFERROR(VLOOKUP(GRef!B199,C_355,16,FALSE),'Base Calendar'!A35)</f>
        <v>14</v>
      </c>
      <c r="B35" s="124">
        <f>IFERROR(VLOOKUP(GRef!B200,C_355,16,FALSE),'Base Calendar'!B35)</f>
        <v>15</v>
      </c>
      <c r="C35" s="124">
        <f>IFERROR(VLOOKUP(GRef!B201,C_355,16,FALSE),'Base Calendar'!C35)</f>
        <v>16</v>
      </c>
      <c r="D35" s="124">
        <f>IFERROR(VLOOKUP(GRef!B202,C_355,16,FALSE),'Base Calendar'!D35)</f>
        <v>17</v>
      </c>
      <c r="E35" s="324">
        <f>IFERROR(VLOOKUP(GRef!B203,C_355,16,FALSE),'Base Calendar'!E35)</f>
        <v>18</v>
      </c>
      <c r="F35" s="146"/>
      <c r="G35" s="124">
        <f>IFERROR(VLOOKUP(GRef!B227,C_355,16,FALSE),'Base Calendar'!G35)</f>
        <v>11</v>
      </c>
      <c r="H35" s="124">
        <f>IFERROR(VLOOKUP(GRef!B228,C_355,16,FALSE),'Base Calendar'!H35)</f>
        <v>12</v>
      </c>
      <c r="I35" s="124">
        <f>IFERROR(VLOOKUP(GRef!B229,C_355,16,FALSE),'Base Calendar'!I35)</f>
        <v>13</v>
      </c>
      <c r="J35" s="124">
        <f>IFERROR(VLOOKUP(GRef!B230,C_355,16,FALSE),'Base Calendar'!J35)</f>
        <v>14</v>
      </c>
      <c r="K35" s="324">
        <f>IFERROR(VLOOKUP(GRef!B231,C_355,16,FALSE),'Base Calendar'!K35)</f>
        <v>15</v>
      </c>
      <c r="L35" s="146"/>
      <c r="M35" s="124">
        <f>IFERROR(VLOOKUP(GRef!B255,C_355,16,FALSE),'Base Calendar'!M35)</f>
        <v>11</v>
      </c>
      <c r="N35" s="124">
        <f>IFERROR(VLOOKUP(GRef!B256,C_355,16,FALSE),'Base Calendar'!N35)</f>
        <v>12</v>
      </c>
      <c r="O35" s="124">
        <f>IFERROR(VLOOKUP(GRef!B257,C_355,16,FALSE),'Base Calendar'!O35)</f>
        <v>13</v>
      </c>
      <c r="P35" s="124">
        <f>IFERROR(VLOOKUP(GRef!B258,C_355,16,FALSE),'Base Calendar'!P35)</f>
        <v>14</v>
      </c>
      <c r="Q35" s="324">
        <f>IFERROR(VLOOKUP(GRef!B259,C_355,16,FALSE),'Base Calendar'!Q35)</f>
        <v>15</v>
      </c>
    </row>
    <row r="36" spans="1:17" ht="12" customHeight="1">
      <c r="A36" s="124" t="str">
        <f>IFERROR(VLOOKUP(GRef!B206,C_355,16,FALSE),'Base Calendar'!A36)</f>
        <v>◯</v>
      </c>
      <c r="B36" s="124">
        <f>IFERROR(VLOOKUP(GRef!B207,C_355,16,FALSE),'Base Calendar'!B36)</f>
        <v>22</v>
      </c>
      <c r="C36" s="124">
        <f>IFERROR(VLOOKUP(GRef!B208,C_355,16,FALSE),'Base Calendar'!C36)</f>
        <v>23</v>
      </c>
      <c r="D36" s="124">
        <f>IFERROR(VLOOKUP(GRef!B209,C_355,16,FALSE),'Base Calendar'!D36)</f>
        <v>24</v>
      </c>
      <c r="E36" s="324">
        <f>IFERROR(VLOOKUP(GRef!B210,C_355,16,FALSE),'Base Calendar'!E36)</f>
        <v>25</v>
      </c>
      <c r="F36" s="146"/>
      <c r="G36" s="124">
        <f>IFERROR(VLOOKUP(GRef!B234,C_355,16,FALSE),'Base Calendar'!G36)</f>
        <v>18</v>
      </c>
      <c r="H36" s="124">
        <f>IFERROR(VLOOKUP(GRef!B235,C_355,16,FALSE),'Base Calendar'!H36)</f>
        <v>19</v>
      </c>
      <c r="I36" s="124">
        <f>IFERROR(VLOOKUP(GRef!B236,C_355,16,FALSE),'Base Calendar'!I36)</f>
        <v>20</v>
      </c>
      <c r="J36" s="124">
        <f>IFERROR(VLOOKUP(GRef!B237,C_355,16,FALSE),'Base Calendar'!J36)</f>
        <v>21</v>
      </c>
      <c r="K36" s="324">
        <f>IFERROR(VLOOKUP(GRef!B238,C_355,16,FALSE),'Base Calendar'!K36)</f>
        <v>22</v>
      </c>
      <c r="L36" s="146"/>
      <c r="M36" s="124" t="str">
        <f>IFERROR(VLOOKUP(GRef!B262,C_355,16,FALSE),'Base Calendar'!M36)</f>
        <v>◯</v>
      </c>
      <c r="N36" s="124" t="str">
        <f>IFERROR(VLOOKUP(GRef!B263,C_355,16,FALSE),'Base Calendar'!N36)</f>
        <v>◯</v>
      </c>
      <c r="O36" s="124" t="str">
        <f>IFERROR(VLOOKUP(GRef!B264,C_355,16,FALSE),'Base Calendar'!O36)</f>
        <v>◯</v>
      </c>
      <c r="P36" s="124" t="str">
        <f>IFERROR(VLOOKUP(GRef!B265,C_355,16,FALSE),'Base Calendar'!P36)</f>
        <v>◯</v>
      </c>
      <c r="Q36" s="324" t="str">
        <f>IFERROR(VLOOKUP(GRef!B266,C_355,16,FALSE),'Base Calendar'!Q36)</f>
        <v>◯</v>
      </c>
    </row>
    <row r="37" spans="1:17" ht="12" customHeight="1" thickBot="1">
      <c r="A37" s="325">
        <f>IFERROR(VLOOKUP(GRef!B213,C_355,16,FALSE),'Base Calendar'!A37)</f>
        <v>28</v>
      </c>
      <c r="B37" s="325">
        <f>IFERROR(VLOOKUP(GRef!B214,C_355,16,FALSE),'Base Calendar'!B37)</f>
        <v>29</v>
      </c>
      <c r="C37" s="325">
        <f>IFERROR(VLOOKUP(GRef!B215,C_355,16,FALSE),'Base Calendar'!C37)</f>
        <v>30</v>
      </c>
      <c r="D37" s="325">
        <f>IFERROR(VLOOKUP(GRef!B216,C_355,16,FALSE),'Base Calendar'!D37)</f>
        <v>31</v>
      </c>
      <c r="E37" s="326" t="str">
        <f>IFERROR(VLOOKUP(GRef!B217,C_355,16,FALSE),'Base Calendar'!E37)</f>
        <v xml:space="preserve"> </v>
      </c>
      <c r="F37" s="157"/>
      <c r="G37" s="325">
        <f>IFERROR(VLOOKUP(GRef!B241,C_355,16,FALSE),'Base Calendar'!G37)</f>
        <v>25</v>
      </c>
      <c r="H37" s="325">
        <f>IFERROR(VLOOKUP(GRef!B242,C_355,16,FALSE),'Base Calendar'!H37)</f>
        <v>26</v>
      </c>
      <c r="I37" s="325">
        <f>IFERROR(VLOOKUP(GRef!B243,C_355,16,FALSE),'Base Calendar'!I37)</f>
        <v>27</v>
      </c>
      <c r="J37" s="325">
        <f>IFERROR(VLOOKUP(GRef!B244,C_355,16,FALSE),'Base Calendar'!J37)</f>
        <v>28</v>
      </c>
      <c r="K37" s="326">
        <f>IFERROR(VLOOKUP(GRef!B245,C_355,16,FALSE),'Base Calendar'!K37)</f>
        <v>0</v>
      </c>
      <c r="L37" s="146"/>
      <c r="M37" s="325">
        <f>IFERROR(VLOOKUP(GRef!B269,C_355,16,FALSE),'Base Calendar'!M37)</f>
        <v>25</v>
      </c>
      <c r="N37" s="325">
        <f>IFERROR(VLOOKUP(GRef!B270,C_355,16,FALSE),'Base Calendar'!N37)</f>
        <v>26</v>
      </c>
      <c r="O37" s="325">
        <f>IFERROR(VLOOKUP(GRef!B271,C_355,16,FALSE),'Base Calendar'!O37)</f>
        <v>27</v>
      </c>
      <c r="P37" s="325">
        <f>IFERROR(VLOOKUP(GRef!B272,C_355,16,FALSE),'Base Calendar'!P37)</f>
        <v>28</v>
      </c>
      <c r="Q37" s="326">
        <f>IFERROR(VLOOKUP(GRef!B273,C_355,16,FALSE),'Base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/>
      <c r="H38" s="161"/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IFERROR(VLOOKUP(GRef!B276,C_355,16,FALSE),'Base Calendar'!A45)</f>
        <v>1</v>
      </c>
      <c r="B45" s="124">
        <f>IFERROR(VLOOKUP(GRef!B277,C_355,16,FALSE),'Base Calendar'!B45)</f>
        <v>2</v>
      </c>
      <c r="C45" s="124">
        <f>IFERROR(VLOOKUP(GRef!B278,C_355,16,FALSE),'Base Calendar'!C45)</f>
        <v>3</v>
      </c>
      <c r="D45" s="124">
        <f>IFERROR(VLOOKUP(GRef!B279,C_355,16,FALSE),'Base Calendar'!D45)</f>
        <v>4</v>
      </c>
      <c r="E45" s="324">
        <f>IFERROR(VLOOKUP(GRef!B280,C_355,16,FALSE),'Base Calendar'!E45)</f>
        <v>5</v>
      </c>
      <c r="F45" s="139"/>
      <c r="G45" s="124">
        <f>IFERROR(VLOOKUP(GRef!B304,C_355,16,FALSE),'Base Calendar'!G45)</f>
        <v>0</v>
      </c>
      <c r="H45" s="124">
        <f>IFERROR(VLOOKUP(GRef!B305,C_355,16,FALSE),'Base Calendar'!H45)</f>
        <v>0</v>
      </c>
      <c r="I45" s="124">
        <f>IFERROR(VLOOKUP(GRef!B306,C_355,16,FALSE),'Base Calendar'!I45)</f>
        <v>1</v>
      </c>
      <c r="J45" s="124">
        <f>IFERROR(VLOOKUP(GRef!B307,C_355,16,FALSE),'Base Calendar'!J45)</f>
        <v>2</v>
      </c>
      <c r="K45" s="324">
        <f>IFERROR(VLOOKUP(GRef!B308,C_355,16,FALSE),'Base Calendar'!K45)</f>
        <v>3</v>
      </c>
      <c r="L45" s="146"/>
      <c r="M45" s="124">
        <f>IFERROR(VLOOKUP(GRef!B339,C_355,16,FALSE),'Base Calendar'!M45)</f>
        <v>3</v>
      </c>
      <c r="N45" s="124">
        <f>IFERROR(VLOOKUP(GRef!B340,C_355,16,FALSE),'Base Calendar'!N45)</f>
        <v>4</v>
      </c>
      <c r="O45" s="124">
        <f>IFERROR(VLOOKUP(GRef!B341,C_355,16,FALSE),'Base Calendar'!O45)</f>
        <v>5</v>
      </c>
      <c r="P45" s="124">
        <f>IFERROR(VLOOKUP(GRef!B342,C_355,16,FALSE),'Base Calendar'!P45)</f>
        <v>6</v>
      </c>
      <c r="Q45" s="324">
        <f>IFERROR(VLOOKUP(GRef!B343,C_355,16,FALSE),'Base Calendar'!Q45)</f>
        <v>7</v>
      </c>
    </row>
    <row r="46" spans="1:17" ht="12" customHeight="1">
      <c r="A46" s="124">
        <f>IFERROR(VLOOKUP(GRef!B283,C_355,16,FALSE),'Base Calendar'!A46)</f>
        <v>8</v>
      </c>
      <c r="B46" s="124">
        <f>IFERROR(VLOOKUP(GRef!B284,C_355,16,FALSE),'Base Calendar'!B46)</f>
        <v>9</v>
      </c>
      <c r="C46" s="124">
        <f>IFERROR(VLOOKUP(GRef!B285,C_355,16,FALSE),'Base Calendar'!C46)</f>
        <v>10</v>
      </c>
      <c r="D46" s="124">
        <f>IFERROR(VLOOKUP(GRef!B286,C_355,16,FALSE),'Base Calendar'!D46)</f>
        <v>11</v>
      </c>
      <c r="E46" s="324">
        <f>IFERROR(VLOOKUP(GRef!B287,C_355,16,FALSE),'Base Calendar'!E46)</f>
        <v>12</v>
      </c>
      <c r="F46" s="146"/>
      <c r="G46" s="124">
        <f>IFERROR(VLOOKUP(GRef!B311,C_355,16,FALSE),'Base Calendar'!G46)</f>
        <v>6</v>
      </c>
      <c r="H46" s="124">
        <f>IFERROR(VLOOKUP(GRef!B312,C_355,16,FALSE),'Base Calendar'!H46)</f>
        <v>7</v>
      </c>
      <c r="I46" s="124">
        <f>IFERROR(VLOOKUP(GRef!B313,C_355,16,FALSE),'Base Calendar'!I46)</f>
        <v>8</v>
      </c>
      <c r="J46" s="124">
        <f>IFERROR(VLOOKUP(GRef!B314,C_355,16,FALSE),'Base Calendar'!J46)</f>
        <v>9</v>
      </c>
      <c r="K46" s="324">
        <f>IFERROR(VLOOKUP(GRef!B315,C_355,16,FALSE),'Base Calendar'!K46)</f>
        <v>10</v>
      </c>
      <c r="L46" s="146"/>
      <c r="M46" s="124">
        <f>IFERROR(VLOOKUP(GRef!B346,C_355,16,FALSE),'Base Calendar'!M46)</f>
        <v>10</v>
      </c>
      <c r="N46" s="124">
        <f>IFERROR(VLOOKUP(GRef!B3463,C_355,16,FALSE),'Base Calendar'!N46)</f>
        <v>11</v>
      </c>
      <c r="O46" s="124" t="str">
        <f>IFERROR(VLOOKUP(GRef!B348,C_355,16,FALSE),'Base Calendar'!O46)</f>
        <v></v>
      </c>
      <c r="P46" s="124">
        <f>IFERROR(VLOOKUP(GRef!B349,C_355,16,FALSE),'Base Calendar'!P46)</f>
        <v>13</v>
      </c>
      <c r="Q46" s="324">
        <f>IFERROR(VLOOKUP(GRef!B350,C_355,16,FALSE),'Base Calendar'!Q46)</f>
        <v>14</v>
      </c>
    </row>
    <row r="47" spans="1:17" ht="12" customHeight="1">
      <c r="A47" s="124">
        <f>IFERROR(VLOOKUP(GRef!B290,C_355,16,FALSE),'Base Calendar'!A47)</f>
        <v>15</v>
      </c>
      <c r="B47" s="124">
        <f>IFERROR(VLOOKUP(GRef!B291,C_355,16,FALSE),'Base Calendar'!B47)</f>
        <v>16</v>
      </c>
      <c r="C47" s="124">
        <f>IFERROR(VLOOKUP(GRef!B292,C_355,16,FALSE),'Base Calendar'!C47)</f>
        <v>17</v>
      </c>
      <c r="D47" s="124">
        <f>IFERROR(VLOOKUP(GRef!B293,C_355,16,FALSE),'Base Calendar'!D47)</f>
        <v>18</v>
      </c>
      <c r="E47" s="324">
        <f>IFERROR(VLOOKUP(GRef!B294,C_355,16,FALSE),'Base Calendar'!E47)</f>
        <v>19</v>
      </c>
      <c r="F47" s="146"/>
      <c r="G47" s="124">
        <f>IFERROR(VLOOKUP(GRef!B318,C_355,16,FALSE),'Base Calendar'!G47)</f>
        <v>13</v>
      </c>
      <c r="H47" s="124">
        <f>IFERROR(VLOOKUP(GRef!B319,C_355,16,FALSE),'Base Calendar'!H47)</f>
        <v>14</v>
      </c>
      <c r="I47" s="124">
        <f>IFERROR(VLOOKUP(GRef!B320,C_355,16,FALSE),'Base Calendar'!I47)</f>
        <v>15</v>
      </c>
      <c r="J47" s="124">
        <f>IFERROR(VLOOKUP(GRef!B321,C_355,16,FALSE),'Base Calendar'!J47)</f>
        <v>16</v>
      </c>
      <c r="K47" s="324">
        <f>IFERROR(VLOOKUP(GRef!B322,C_355,16,FALSE),'Base Calendar'!K47)</f>
        <v>17</v>
      </c>
      <c r="L47" s="323"/>
      <c r="M47" s="124">
        <f>IFERROR(VLOOKUP(GRef!B353,C_355,16,FALSE),'Base Calendar'!M47)</f>
        <v>17</v>
      </c>
      <c r="N47" s="124">
        <f>IFERROR(VLOOKUP(GRef!B354,C_355,16,FALSE),'Base Calendar'!N47)</f>
        <v>18</v>
      </c>
      <c r="O47" s="124">
        <f>IFERROR(VLOOKUP(GRef!B355,C_355,16,FALSE),'Base Calendar'!O47)</f>
        <v>19</v>
      </c>
      <c r="P47" s="124">
        <f>IFERROR(VLOOKUP(GRef!B356,C_355,16,FALSE),'Base Calendar'!P47)</f>
        <v>20</v>
      </c>
      <c r="Q47" s="324">
        <f>IFERROR(VLOOKUP(GRef!B357,C_355,16,FALSE),'Base Calendar'!Q47)</f>
        <v>21</v>
      </c>
    </row>
    <row r="48" spans="1:17" ht="12" customHeight="1">
      <c r="A48" s="124">
        <f>IFERROR(VLOOKUP(GRef!B297,C_355,16,FALSE),'Base Calendar'!A48)</f>
        <v>22</v>
      </c>
      <c r="B48" s="124">
        <f>IFERROR(VLOOKUP(GRef!B298,C_355,16,FALSE),'Base Calendar'!B48)</f>
        <v>23</v>
      </c>
      <c r="C48" s="124">
        <f>IFERROR(VLOOKUP(GRef!B299,C_355,16,FALSE),'Base Calendar'!C48)</f>
        <v>24</v>
      </c>
      <c r="D48" s="124">
        <f>IFERROR(VLOOKUP(GRef!B300,C_355,16,FALSE),'Base Calendar'!D48)</f>
        <v>25</v>
      </c>
      <c r="E48" s="324">
        <f>IFERROR(VLOOKUP(GRef!B301,C_355,16,FALSE),'Base Calendar'!E48)</f>
        <v>26</v>
      </c>
      <c r="F48" s="146"/>
      <c r="G48" s="124">
        <f>IFERROR(VLOOKUP(GRef!B325,C_355,16,FALSE),'Base Calendar'!G48)</f>
        <v>20</v>
      </c>
      <c r="H48" s="124">
        <f>IFERROR(VLOOKUP(GRef!B326,C_355,16,FALSE),'Base Calendar'!H48)</f>
        <v>21</v>
      </c>
      <c r="I48" s="124">
        <f>IFERROR(VLOOKUP(GRef!B327,C_355,16,FALSE),'Base Calendar'!I48)</f>
        <v>22</v>
      </c>
      <c r="J48" s="124">
        <f>IFERROR(VLOOKUP(GRef!B328,C_355,16,FALSE),'Base Calendar'!J48)</f>
        <v>23</v>
      </c>
      <c r="K48" s="324">
        <f>IFERROR(VLOOKUP(GRef!B329,C_355,16,FALSE),'Base Calendar'!K48)</f>
        <v>24</v>
      </c>
      <c r="L48" s="146"/>
      <c r="M48" s="124">
        <f>IFERROR(VLOOKUP(GRef!B360,C_355,16,FALSE),'Base Calendar'!M48)</f>
        <v>24</v>
      </c>
      <c r="N48" s="124">
        <f>IFERROR(VLOOKUP(GRef!B361,C_355,16,FALSE),'Base Calendar'!N48)</f>
        <v>25</v>
      </c>
      <c r="O48" s="124">
        <f>IFERROR(VLOOKUP(GRef!B362,C_355,16,FALSE),'Base Calendar'!O48)</f>
        <v>26</v>
      </c>
      <c r="P48" s="124">
        <f>IFERROR(VLOOKUP(GRef!B363,C_355,16,FALSE),'Base Calendar'!P48)</f>
        <v>27</v>
      </c>
      <c r="Q48" s="324">
        <f>IFERROR(VLOOKUP(GRef!B364,C_355,16,FALSE),'Base Calendar'!Q48)</f>
        <v>28</v>
      </c>
    </row>
    <row r="49" spans="1:19" ht="12" customHeight="1" thickBot="1">
      <c r="A49" s="325">
        <f>IFERROR(VLOOKUP(GRef!B304,C_355,16,FALSE),'Base Calendar'!A49)</f>
        <v>29</v>
      </c>
      <c r="B49" s="325">
        <f>IFERROR(VLOOKUP(GRef!B305,C_355,16,FALSE),'Base Calendar'!B49)</f>
        <v>30</v>
      </c>
      <c r="C49" s="325" t="str">
        <f>IFERROR(VLOOKUP(GRef!B306,C_355,16,FALSE),'Base Calendar'!C49)</f>
        <v xml:space="preserve"> </v>
      </c>
      <c r="D49" s="325" t="str">
        <f>IFERROR(VLOOKUP(GRef!B307,C_355,16,FALSE),'Base Calendar'!D49)</f>
        <v xml:space="preserve"> </v>
      </c>
      <c r="E49" s="326" t="str">
        <f>IFERROR(VLOOKUP(GRef!B308,C_355,16,FALSE),'Base Calendar'!E49)</f>
        <v xml:space="preserve"> </v>
      </c>
      <c r="F49" s="146"/>
      <c r="G49" s="325" t="str">
        <f>IFERROR(VLOOKUP(GRef!B332,C_355,16,FALSE),'Base Calendar'!G49)</f>
        <v>●</v>
      </c>
      <c r="H49" s="325">
        <f>IFERROR(VLOOKUP(GRef!B333,C_355,16,FALSE),'Base Calendar'!H49)</f>
        <v>28</v>
      </c>
      <c r="I49" s="325">
        <f>IFERROR(VLOOKUP(GRef!B334,C_355,16,FALSE),'Base Calendar'!I49)</f>
        <v>29</v>
      </c>
      <c r="J49" s="325">
        <f>IFERROR(VLOOKUP(GRef!B335,C_355,16,FALSE),'Base Calendar'!J49)</f>
        <v>30</v>
      </c>
      <c r="K49" s="326">
        <f>IFERROR(VLOOKUP(GRef!B336,C_355,16,FALSE),'Base Calendar'!K49)</f>
        <v>31</v>
      </c>
      <c r="L49" s="169"/>
      <c r="M49" s="325">
        <f>IFERROR(VLOOKUP(GRef!B367,C_355,16,FALSE),'Base Calendar'!M49)</f>
        <v>0</v>
      </c>
      <c r="N49" s="325">
        <f>IFERROR(VLOOKUP(GRef!B368,C_355,16,FALSE),'Base Calendar'!N49)</f>
        <v>0</v>
      </c>
      <c r="O49" s="325">
        <f>IFERROR(VLOOKUP(GRef!B369,C_355,16,FALSE),'Base Calendar'!O49)</f>
        <v>0</v>
      </c>
      <c r="P49" s="325">
        <f>IFERROR(VLOOKUP(GRef!B370,C_355,16,FALSE),'Base Calendar'!P49)</f>
        <v>0</v>
      </c>
      <c r="Q49" s="326">
        <f>IFERROR(VLOOKUP(GRef!B371,C_355,16,FALSE),'Base Calendar'!Q49)</f>
        <v>0</v>
      </c>
    </row>
    <row r="50" spans="1:19" ht="12" customHeight="1">
      <c r="A50" s="164"/>
      <c r="B50" s="158"/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DAY(GRef!L378)</f>
        <v>12</v>
      </c>
      <c r="N50" s="158" t="s">
        <v>39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B6D04e2ucGVn9boLinxBkZLJK0nP/v5faKVHvSNlXzYk5veV6CrbJhcXtSuOxciCgD/DQuOGM7/2N+Ut5dAsLQ==" saltValue="OoloRgHCmDTxmvPPeef+3w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05" priority="7" stopIfTrue="1" operator="equal">
      <formula>0</formula>
    </cfRule>
  </conditionalFormatting>
  <conditionalFormatting sqref="A9:Q13">
    <cfRule type="cellIs" dxfId="104" priority="4" stopIfTrue="1" operator="equal">
      <formula>0</formula>
    </cfRule>
    <cfRule type="cellIs" dxfId="103" priority="5" stopIfTrue="1" operator="equal">
      <formula>15.5</formula>
    </cfRule>
    <cfRule type="cellIs" dxfId="102" priority="6" stopIfTrue="1" operator="equal">
      <formula>0</formula>
    </cfRule>
  </conditionalFormatting>
  <conditionalFormatting sqref="A21:Q25">
    <cfRule type="cellIs" dxfId="101" priority="3" stopIfTrue="1" operator="equal">
      <formula>0</formula>
    </cfRule>
  </conditionalFormatting>
  <conditionalFormatting sqref="A33:Q37">
    <cfRule type="cellIs" dxfId="100" priority="2" stopIfTrue="1" operator="equal">
      <formula>0</formula>
    </cfRule>
  </conditionalFormatting>
  <conditionalFormatting sqref="A45:Q49">
    <cfRule type="cellIs" dxfId="99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66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20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20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20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20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0" s="131" customFormat="1" ht="14.1" customHeight="1">
      <c r="A5" s="185" t="s">
        <v>109</v>
      </c>
      <c r="B5" s="185"/>
      <c r="C5" s="185"/>
      <c r="D5" s="185">
        <f>GRef!M1</f>
        <v>400</v>
      </c>
      <c r="E5" s="185"/>
      <c r="F5" s="185"/>
      <c r="G5" s="185"/>
      <c r="H5" s="185"/>
      <c r="I5" s="376" t="s">
        <v>122</v>
      </c>
      <c r="J5" s="377">
        <f>GRef!M376</f>
        <v>210</v>
      </c>
      <c r="K5" s="373" t="s">
        <v>1437</v>
      </c>
      <c r="L5" s="373"/>
      <c r="M5" s="373"/>
      <c r="N5" s="373"/>
      <c r="O5" s="373"/>
      <c r="P5" s="373"/>
      <c r="S5" s="145"/>
      <c r="T5" s="129"/>
    </row>
    <row r="6" spans="1:20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20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20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20" ht="12" customHeight="1">
      <c r="A9" s="124">
        <v>2</v>
      </c>
      <c r="B9" s="343">
        <f>IFERROR(VLOOKUP(GRef!B4,C_400B,15,FALSE),'Base Calendar'!B9)</f>
        <v>3</v>
      </c>
      <c r="C9" s="368" t="s">
        <v>98</v>
      </c>
      <c r="D9" s="366">
        <f>IFERROR(VLOOKUP(GRef!B6,C_400B,15,FALSE),'Base Calendar'!D9)</f>
        <v>5</v>
      </c>
      <c r="E9" s="324">
        <f>IFERROR(VLOOKUP(GRef!B7,C_400B,15,FALSE),'Base Calendar'!E9)</f>
        <v>6</v>
      </c>
      <c r="F9" s="146"/>
      <c r="G9" s="124">
        <f>IFERROR(VLOOKUP(GRef!B31,C_400B,15,FALSE),'Base Calendar'!G9)</f>
        <v>0</v>
      </c>
      <c r="H9" s="343">
        <f>IFERROR(VLOOKUP(GRef!B32,C_400B,15,FALSE),'Base Calendar'!H9)</f>
        <v>0</v>
      </c>
      <c r="I9" s="345">
        <f>IFERROR(VLOOKUP(GRef!B33,C_400B,15,FALSE),'Base Calendar'!I9)</f>
        <v>1</v>
      </c>
      <c r="J9" s="124">
        <f>IFERROR(VLOOKUP(GRef!B34,C_400B,15,FALSE),'Base Calendar'!J9)</f>
        <v>2</v>
      </c>
      <c r="K9" s="324">
        <f>IFERROR(VLOOKUP(GRef!B35,C_400B,15,FALSE),'Base Calendar'!K9)</f>
        <v>3</v>
      </c>
      <c r="L9" s="146"/>
      <c r="M9" s="124" t="str">
        <f>IFERROR(VLOOKUP(GRef!B66,C_400,15,FALSE),'Base Calendar'!M9)</f>
        <v>●</v>
      </c>
      <c r="N9" s="124">
        <f>IFERROR(VLOOKUP(GRef!B67,C_400,15,FALSE),'Base Calendar'!N9)</f>
        <v>4</v>
      </c>
      <c r="O9" s="124">
        <f>IFERROR(VLOOKUP(GRef!B68,C_400,15,FALSE),'Base Calendar'!O9)</f>
        <v>5</v>
      </c>
      <c r="P9" s="124">
        <f>IFERROR(VLOOKUP(GRef!B69,C_400,15,FALSE),'Base Calendar'!P9)</f>
        <v>6</v>
      </c>
      <c r="Q9" s="324">
        <f>IFERROR(VLOOKUP(GRef!B70,C_400,15,FALSE),'Base Calendar'!Q9)</f>
        <v>7</v>
      </c>
      <c r="S9" s="147"/>
    </row>
    <row r="10" spans="1:20" ht="12" customHeight="1">
      <c r="A10" s="124">
        <f>IFERROR(VLOOKUP(GRef!B10,C_400B,15,FALSE),'Base Calendar'!A10)</f>
        <v>9</v>
      </c>
      <c r="B10" s="343">
        <f>IFERROR(VLOOKUP(GRef!B11,C_400B,15,FALSE),'Base Calendar'!B10)</f>
        <v>10</v>
      </c>
      <c r="C10" s="324">
        <f>IFERROR(VLOOKUP(GRef!B12,C_400B,15,FALSE),'Base Calendar'!C10)</f>
        <v>11</v>
      </c>
      <c r="D10" s="366">
        <f>IFERROR(VLOOKUP(GRef!B13,C_400B,15,FALSE),'Base Calendar'!D10)</f>
        <v>12</v>
      </c>
      <c r="E10" s="324">
        <f>IFERROR(VLOOKUP(GRef!B14,C_400B,15,FALSE),'Base Calendar'!E10)</f>
        <v>13</v>
      </c>
      <c r="F10" s="323"/>
      <c r="G10" s="124">
        <f>IFERROR(VLOOKUP(GRef!B38,C_400B,15,FALSE),'Base Calendar'!G10)</f>
        <v>6</v>
      </c>
      <c r="H10" s="343">
        <f>IFERROR(VLOOKUP(GRef!B39,C_400B,15,FALSE),'Base Calendar'!H10)</f>
        <v>7</v>
      </c>
      <c r="I10" s="346" t="s">
        <v>1377</v>
      </c>
      <c r="J10" s="347" t="str">
        <f>IFERROR(VLOOKUP(GRef!B41,C_400,15,FALSE),'Base Calendar'!J10)</f>
        <v></v>
      </c>
      <c r="K10" s="348">
        <f>IFERROR(VLOOKUP(GRef!B42,C_400,15,FALSE),'Base Calendar'!K10)</f>
        <v>10</v>
      </c>
      <c r="L10" s="146"/>
      <c r="M10" s="124">
        <f>IFERROR(VLOOKUP(GRef!B73,C_400,15,FALSE),'Base Calendar'!M10)</f>
        <v>10</v>
      </c>
      <c r="N10" s="124">
        <f>IFERROR(VLOOKUP(GRef!B74,C_400,15,FALSE),'Base Calendar'!N10)</f>
        <v>11</v>
      </c>
      <c r="O10" s="124">
        <f>IFERROR(VLOOKUP(GRef!B75,C_400,15,FALSE),'Base Calendar'!O10)</f>
        <v>12</v>
      </c>
      <c r="P10" s="124">
        <f>IFERROR(VLOOKUP(GRef!B76,C_400,15,FALSE),'Base Calendar'!P10)</f>
        <v>13</v>
      </c>
      <c r="Q10" s="324">
        <f>IFERROR(VLOOKUP(GRef!B77,C_400,15,FALSE),'Base Calendar'!Q10)</f>
        <v>14</v>
      </c>
    </row>
    <row r="11" spans="1:20" ht="12" customHeight="1">
      <c r="A11" s="124">
        <f>IFERROR(VLOOKUP(GRef!B17,C_400B,15,FALSE),'Base Calendar'!A11)</f>
        <v>16</v>
      </c>
      <c r="B11" s="343">
        <f>IFERROR(VLOOKUP(GRef!B18,C_400B,15,FALSE),'Base Calendar'!B11)</f>
        <v>17</v>
      </c>
      <c r="C11" s="324">
        <f>IFERROR(VLOOKUP(GRef!B19,C_400B,15,FALSE),'Base Calendar'!C11)</f>
        <v>18</v>
      </c>
      <c r="D11" s="366">
        <f>IFERROR(VLOOKUP(GRef!B20,C_400B,15,FALSE),'Base Calendar'!D11)</f>
        <v>19</v>
      </c>
      <c r="E11" s="324">
        <f>IFERROR(VLOOKUP(GRef!B21,C_400B,15,FALSE),'Base Calendar'!E11)</f>
        <v>20</v>
      </c>
      <c r="F11" s="146"/>
      <c r="G11" s="124">
        <f>IFERROR(VLOOKUP(GRef!B45,C_400,15,FALSE),'Base Calendar'!G11)</f>
        <v>13</v>
      </c>
      <c r="H11" s="343">
        <f>IFERROR(VLOOKUP(GRef!B46,C_400,15,FALSE),'Base Calendar'!H11)</f>
        <v>14</v>
      </c>
      <c r="I11" s="324">
        <f>IFERROR(VLOOKUP(GRef!B47,C_400,15,FALSE),'Base Calendar'!I11)</f>
        <v>15</v>
      </c>
      <c r="J11" s="124">
        <f>IFERROR(VLOOKUP(GRef!B48,C_400,15,FALSE),'Base Calendar'!J11)</f>
        <v>16</v>
      </c>
      <c r="K11" s="324">
        <f>IFERROR(VLOOKUP(GRef!B49,C_400,15,FALSE),'Base Calendar'!K11)</f>
        <v>17</v>
      </c>
      <c r="L11" s="146"/>
      <c r="M11" s="124">
        <f>IFERROR(VLOOKUP(GRef!B80,C_400,15,FALSE),'Base Calendar'!M11)</f>
        <v>17</v>
      </c>
      <c r="N11" s="124">
        <f>IFERROR(VLOOKUP(GRef!B81,C_400,15,FALSE),'Base Calendar'!N11)</f>
        <v>18</v>
      </c>
      <c r="O11" s="124">
        <f>IFERROR(VLOOKUP(GRef!B82,C_400,15,FALSE),'Base Calendar'!O11)</f>
        <v>19</v>
      </c>
      <c r="P11" s="124">
        <f>IFERROR(VLOOKUP(GRef!B83,C_400,15,FALSE),'Base Calendar'!P11)</f>
        <v>20</v>
      </c>
      <c r="Q11" s="324">
        <f>IFERROR(VLOOKUP(GRef!B84,C_400,15,FALSE),'Base Calendar'!Q11)</f>
        <v>21</v>
      </c>
    </row>
    <row r="12" spans="1:20" ht="12" customHeight="1">
      <c r="A12" s="124">
        <f>IFERROR(VLOOKUP(GRef!B24,C_400B,15,FALSE),'Base Calendar'!A12)</f>
        <v>23</v>
      </c>
      <c r="B12" s="343">
        <f>IFERROR(VLOOKUP(GRef!B25,C_400B,15,FALSE),'Base Calendar'!B12)</f>
        <v>24</v>
      </c>
      <c r="C12" s="324">
        <f>IFERROR(VLOOKUP(GRef!B26,C_400B,15,FALSE),'Base Calendar'!C12)</f>
        <v>25</v>
      </c>
      <c r="D12" s="366">
        <f>IFERROR(VLOOKUP(GRef!B27,C_400B,15,FALSE),'Base Calendar'!D12)</f>
        <v>26</v>
      </c>
      <c r="E12" s="324">
        <f>IFERROR(VLOOKUP(GRef!B28,C_400B,15,FALSE),'Base Calendar'!E12)</f>
        <v>27</v>
      </c>
      <c r="F12" s="146"/>
      <c r="G12" s="124">
        <f>IFERROR(VLOOKUP(GRef!B52,C_400,15,FALSE),'Base Calendar'!G12)</f>
        <v>20</v>
      </c>
      <c r="H12" s="343">
        <f>IFERROR(VLOOKUP(GRef!B53,C_400,15,FALSE),'Base Calendar'!H12)</f>
        <v>21</v>
      </c>
      <c r="I12" s="324">
        <f>IFERROR(VLOOKUP(GRef!B54,C_400,15,FALSE),'Base Calendar'!I12)</f>
        <v>22</v>
      </c>
      <c r="J12" s="124">
        <f>IFERROR(VLOOKUP(GRef!B55,C_400,15,FALSE),'Base Calendar'!J12)</f>
        <v>23</v>
      </c>
      <c r="K12" s="324">
        <f>IFERROR(VLOOKUP(GRef!B56,C_400,15,FALSE),'Base Calendar'!K12)</f>
        <v>24</v>
      </c>
      <c r="L12" s="146"/>
      <c r="M12" s="124">
        <f>IFERROR(VLOOKUP(GRef!B87,C_400,15,FALSE),'Base Calendar'!M12)</f>
        <v>24</v>
      </c>
      <c r="N12" s="124">
        <f>IFERROR(VLOOKUP(GRef!B88,C_400,15,FALSE),'Base Calendar'!N12)</f>
        <v>25</v>
      </c>
      <c r="O12" s="124">
        <f>IFERROR(VLOOKUP(GRef!B89,C_400,15,FALSE),'Base Calendar'!O12)</f>
        <v>26</v>
      </c>
      <c r="P12" s="124">
        <f>IFERROR(VLOOKUP(GRef!B90,C_400,15,FALSE),'Base Calendar'!P12)</f>
        <v>27</v>
      </c>
      <c r="Q12" s="324">
        <f>IFERROR(VLOOKUP(GRef!B91,C_400,15,FALSE),'Base Calendar'!Q12)</f>
        <v>28</v>
      </c>
    </row>
    <row r="13" spans="1:20" ht="12" customHeight="1" thickBot="1">
      <c r="A13" s="325">
        <f>IFERROR(VLOOKUP(GRef!B31,C_400B,15,FALSE),'Base Calendar'!A13)</f>
        <v>30</v>
      </c>
      <c r="B13" s="344">
        <f>IFERROR(VLOOKUP(GRef!B32,C_400B,15,FALSE),'Base Calendar'!B13)</f>
        <v>31</v>
      </c>
      <c r="C13" s="326">
        <f>IFERROR(VLOOKUP(GRef!B33,C_400B,15,FALSE),'Base Calendar'!C13)</f>
        <v>0</v>
      </c>
      <c r="D13" s="367">
        <f>IFERROR(VLOOKUP(GRef!B34,C_400B,15,FALSE),'Base Calendar'!D13)</f>
        <v>0</v>
      </c>
      <c r="E13" s="326">
        <f>IFERROR(VLOOKUP(GRef!B35,C_400B,15,FALSE),'Base Calendar'!E13)</f>
        <v>0</v>
      </c>
      <c r="F13" s="146"/>
      <c r="G13" s="325">
        <f>IFERROR(VLOOKUP(GRef!B59,C_400,15,FALSE),'Base Calendar'!G13)</f>
        <v>27</v>
      </c>
      <c r="H13" s="344">
        <f>IFERROR(VLOOKUP(GRef!B60,C_400,15,FALSE),'Base Calendar'!H13)</f>
        <v>28</v>
      </c>
      <c r="I13" s="326">
        <f>IFERROR(VLOOKUP(GRef!B61,C_400,15,FALSE),'Base Calendar'!I13)</f>
        <v>29</v>
      </c>
      <c r="J13" s="325">
        <f>IFERROR(VLOOKUP(GRef!B62,C_400,15,FALSE),'Base Calendar'!J13)</f>
        <v>30</v>
      </c>
      <c r="K13" s="326">
        <f>IFERROR(VLOOKUP(GRef!B63,C_400,15,FALSE),'Base Calendar'!K13)</f>
        <v>31</v>
      </c>
      <c r="L13" s="146"/>
      <c r="M13" s="325">
        <f>IFERROR(VLOOKUP(GRef!B94,C_400,15,FALSE),'Base Calendar'!M13)</f>
        <v>0</v>
      </c>
      <c r="N13" s="325">
        <f>IFERROR(VLOOKUP(GRef!B95,C_400,15,FALSE),'Base Calendar'!N13)</f>
        <v>0</v>
      </c>
      <c r="O13" s="325">
        <f>IFERROR(VLOOKUP(GRef!B96,C_400,15,FALSE),'Base Calendar'!O13)</f>
        <v>0</v>
      </c>
      <c r="P13" s="325">
        <f>IFERROR(VLOOKUP(GRef!B97,C_400,15,FALSE),'Base Calendar'!P13)</f>
        <v>0</v>
      </c>
      <c r="Q13" s="326">
        <f>IFERROR(VLOOKUP(GRef!B98,C_400,15,FALSE),'Base Calendar'!Q13)</f>
        <v>0</v>
      </c>
    </row>
    <row r="14" spans="1:20" ht="12" customHeight="1">
      <c r="A14" s="153">
        <v>4</v>
      </c>
      <c r="B14" s="153" t="s">
        <v>1411</v>
      </c>
      <c r="D14" s="149"/>
      <c r="E14" s="149"/>
      <c r="F14" s="149"/>
      <c r="G14" s="153">
        <v>8</v>
      </c>
      <c r="H14" s="149" t="s">
        <v>1376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20" ht="12" customHeight="1">
      <c r="D15" s="151"/>
      <c r="E15" s="149"/>
      <c r="F15" s="151"/>
      <c r="G15" s="148">
        <f>DAY(GRef!M377)</f>
        <v>9</v>
      </c>
      <c r="H15" s="149" t="s">
        <v>1375</v>
      </c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20" ht="12" customHeight="1">
      <c r="A16" s="152"/>
      <c r="B16" s="152"/>
      <c r="D16" s="151"/>
      <c r="E16" s="151"/>
      <c r="F16" s="151"/>
      <c r="G16" s="164" t="s">
        <v>1396</v>
      </c>
      <c r="H16" s="151" t="s">
        <v>1412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IFERROR(VLOOKUP(GRef!B94,C_400,15,FALSE),'Base Calendar'!A21)</f>
        <v>1</v>
      </c>
      <c r="B21" s="124">
        <f>IFERROR(VLOOKUP(GRef!B95,C_400,15,FALSE),'Base Calendar'!B21)</f>
        <v>2</v>
      </c>
      <c r="C21" s="124">
        <f>IFERROR(VLOOKUP(GRef!B96,C_400,15,FALSE),'Base Calendar'!C21)</f>
        <v>3</v>
      </c>
      <c r="D21" s="124">
        <f>IFERROR(VLOOKUP(GRef!B97,C_400,15,FALSE),'Base Calendar'!D21)</f>
        <v>4</v>
      </c>
      <c r="E21" s="324">
        <f>IFERROR(VLOOKUP(GRef!B98,C_400,15,FALSE),'Base Calendar'!E21)</f>
        <v>5</v>
      </c>
      <c r="F21" s="146"/>
      <c r="G21" s="124" t="str">
        <f>IFERROR(VLOOKUP(GRef!B122,C_400,15,FALSE),'Base Calendar'!G21)</f>
        <v xml:space="preserve"> </v>
      </c>
      <c r="H21" s="124">
        <f>IFERROR(VLOOKUP(GRef!B123,C_400,15,FALSE),'Base Calendar'!H21)</f>
        <v>0</v>
      </c>
      <c r="I21" s="124">
        <f>IFERROR(VLOOKUP(GRef!B124,C_400,15,FALSE),'Base Calendar'!I21)</f>
        <v>0</v>
      </c>
      <c r="J21" s="124">
        <f>IFERROR(VLOOKUP(GRef!B125,C_400,15,FALSE),'Base Calendar'!J21)</f>
        <v>1</v>
      </c>
      <c r="K21" s="324">
        <f>IFERROR(VLOOKUP(GRef!B126,C_400,15,FALSE),'Base Calendar'!K21)</f>
        <v>2</v>
      </c>
      <c r="L21" s="146"/>
      <c r="M21" s="124">
        <f>IFERROR(VLOOKUP(GRef!B157,C_400,15,FALSE),'Base Calendar'!M21)</f>
        <v>3</v>
      </c>
      <c r="N21" s="124">
        <f>IFERROR(VLOOKUP(GRef!B158,C_400,15,FALSE),'Base Calendar'!N21)</f>
        <v>4</v>
      </c>
      <c r="O21" s="124">
        <f>IFERROR(VLOOKUP(GRef!B159,C_400,15,FALSE),'Base Calendar'!O21)</f>
        <v>5</v>
      </c>
      <c r="P21" s="124">
        <f>IFERROR(VLOOKUP(GRef!B160,C_400,15,FALSE),'Base Calendar'!P21)</f>
        <v>6</v>
      </c>
      <c r="Q21" s="324">
        <f>IFERROR(VLOOKUP(GRef!B161,C_400,15,FALSE),'Base Calendar'!Q21)</f>
        <v>7</v>
      </c>
    </row>
    <row r="22" spans="1:17" ht="12" customHeight="1">
      <c r="A22" s="124">
        <f>IFERROR(VLOOKUP(GRef!B101,C_400,15,FALSE),'Base Calendar'!A22)</f>
        <v>8</v>
      </c>
      <c r="B22" s="124">
        <f>IFERROR(VLOOKUP(GRef!B102,C_400,15,FALSE),'Base Calendar'!B22)</f>
        <v>9</v>
      </c>
      <c r="C22" s="124">
        <f>IFERROR(VLOOKUP(GRef!B103,C_400,15,FALSE),'Base Calendar'!C22)</f>
        <v>10</v>
      </c>
      <c r="D22" s="124">
        <f>IFERROR(VLOOKUP(GRef!B104,C_400,15,FALSE),'Base Calendar'!D22)</f>
        <v>11</v>
      </c>
      <c r="E22" s="324">
        <f>IFERROR(VLOOKUP(GRef!B105,C_400,15,FALSE),'Base Calendar'!E22)</f>
        <v>12</v>
      </c>
      <c r="F22" s="146"/>
      <c r="G22" s="124">
        <f>IFERROR(VLOOKUP(GRef!B129,C_400,15,FALSE),'Base Calendar'!G22)</f>
        <v>5</v>
      </c>
      <c r="H22" s="124">
        <f>IFERROR(VLOOKUP(GRef!B130,C_400,15,FALSE),'Base Calendar'!H22)</f>
        <v>6</v>
      </c>
      <c r="I22" s="124">
        <f>IFERROR(VLOOKUP(GRef!B131,C_400,15,FALSE),'Base Calendar'!I22)</f>
        <v>7</v>
      </c>
      <c r="J22" s="124">
        <f>IFERROR(VLOOKUP(GRef!B132,C_400,15,FALSE),'Base Calendar'!J22)</f>
        <v>8</v>
      </c>
      <c r="K22" s="324">
        <f>IFERROR(VLOOKUP(GRef!B133,C_400,15,FALSE),'Base Calendar'!K22)</f>
        <v>9</v>
      </c>
      <c r="L22" s="146"/>
      <c r="M22" s="124">
        <f>IFERROR(VLOOKUP(GRef!B164,C_400,15,FALSE),'Base Calendar'!M22)</f>
        <v>10</v>
      </c>
      <c r="N22" s="124">
        <f>IFERROR(VLOOKUP(GRef!B165,C_400,15,FALSE),'Base Calendar'!N22)</f>
        <v>11</v>
      </c>
      <c r="O22" s="124">
        <f>IFERROR(VLOOKUP(GRef!B166,C_400,15,FALSE),'Base Calendar'!O22)</f>
        <v>12</v>
      </c>
      <c r="P22" s="124">
        <f>IFERROR(VLOOKUP(GRef!B167,C_400,15,FALSE),'Base Calendar'!P22)</f>
        <v>13</v>
      </c>
      <c r="Q22" s="324">
        <f>IFERROR(VLOOKUP(GRef!B168,C_400,15,FALSE),'Base Calendar'!Q22)</f>
        <v>14</v>
      </c>
    </row>
    <row r="23" spans="1:17" ht="12" customHeight="1">
      <c r="A23" s="353">
        <f>IFERROR(VLOOKUP(GRef!B108,C_400,15,FALSE),'Base Calendar'!A23)</f>
        <v>15</v>
      </c>
      <c r="B23" s="124">
        <f>IFERROR(VLOOKUP(GRef!B109,C_400,15,FALSE),'Base Calendar'!B23)</f>
        <v>16</v>
      </c>
      <c r="C23" s="124">
        <f>IFERROR(VLOOKUP(GRef!B110,C_400,15,FALSE),'Base Calendar'!C23)</f>
        <v>17</v>
      </c>
      <c r="D23" s="124">
        <f>IFERROR(VLOOKUP(GRef!B111,C_400,15,FALSE),'Base Calendar'!D23)</f>
        <v>18</v>
      </c>
      <c r="E23" s="324">
        <f>IFERROR(VLOOKUP(GRef!B112,C_400,15,FALSE),'Base Calendar'!E23)</f>
        <v>19</v>
      </c>
      <c r="F23" s="146"/>
      <c r="G23" s="124">
        <f>IFERROR(VLOOKUP(GRef!B136,C_400,15,FALSE),'Base Calendar'!G23)</f>
        <v>12</v>
      </c>
      <c r="H23" s="124">
        <f>IFERROR(VLOOKUP(GRef!B137,C_400,15,FALSE),'Base Calendar'!H23)</f>
        <v>13</v>
      </c>
      <c r="I23" s="124">
        <f>IFERROR(VLOOKUP(GRef!B138,C_400,15,FALSE),'Base Calendar'!I23)</f>
        <v>14</v>
      </c>
      <c r="J23" s="124">
        <f>IFERROR(VLOOKUP(GRef!B139,C_400,15,FALSE),'Base Calendar'!J23)</f>
        <v>15</v>
      </c>
      <c r="K23" s="324">
        <f>IFERROR(VLOOKUP(GRef!B140,C_400,15,FALSE),'Base Calendar'!K23)</f>
        <v>16</v>
      </c>
      <c r="L23" s="146"/>
      <c r="M23" s="124">
        <f>IFERROR(VLOOKUP(GRef!B171,C_400,15,FALSE),'Base Calendar'!M23)</f>
        <v>17</v>
      </c>
      <c r="N23" s="124">
        <f>IFERROR(VLOOKUP(GRef!B172,C_400,15,FALSE),'Base Calendar'!N23)</f>
        <v>18</v>
      </c>
      <c r="O23" s="124">
        <f>IFERROR(VLOOKUP(GRef!B173,C_400,15,FALSE),'Base Calendar'!O23)</f>
        <v>19</v>
      </c>
      <c r="P23" s="124">
        <f>IFERROR(VLOOKUP(GRef!B174,C_400,15,FALSE),'Base Calendar'!P23)</f>
        <v>20</v>
      </c>
      <c r="Q23" s="324">
        <f>IFERROR(VLOOKUP(GRef!B175,C_400,15,FALSE),'Base Calendar'!Q23)</f>
        <v>21</v>
      </c>
    </row>
    <row r="24" spans="1:17" ht="12" customHeight="1">
      <c r="A24" s="124">
        <f>IFERROR(VLOOKUP(GRef!B115,C_400,15,FALSE),'Base Calendar'!A24)</f>
        <v>22</v>
      </c>
      <c r="B24" s="124">
        <f>IFERROR(VLOOKUP(GRef!B116,C_400,15,FALSE),'Base Calendar'!B24)</f>
        <v>23</v>
      </c>
      <c r="C24" s="124">
        <f>IFERROR(VLOOKUP(GRef!B117,C_400,15,FALSE),'Base Calendar'!C24)</f>
        <v>24</v>
      </c>
      <c r="D24" s="124">
        <f>IFERROR(VLOOKUP(GRef!B118,C_400,15,FALSE),'Base Calendar'!D24)</f>
        <v>25</v>
      </c>
      <c r="E24" s="324">
        <f>IFERROR(VLOOKUP(GRef!B119,C_400,15,FALSE),'Base Calendar'!E24)</f>
        <v>26</v>
      </c>
      <c r="F24" s="146"/>
      <c r="G24" s="353">
        <f>IFERROR(VLOOKUP(GRef!B143,C_400,15,FALSE),'Base Calendar'!G24)</f>
        <v>19</v>
      </c>
      <c r="H24" s="353">
        <f>IFERROR(VLOOKUP(GRef!B144,C_400,15,FALSE),'Base Calendar'!H24)</f>
        <v>20</v>
      </c>
      <c r="I24" s="353">
        <f>IFERROR(VLOOKUP(GRef!B145,C_400,15,FALSE),'Base Calendar'!I24)</f>
        <v>21</v>
      </c>
      <c r="J24" s="124" t="str">
        <f>IFERROR(VLOOKUP(GRef!B146,C_400,15,FALSE),'Base Calendar'!J24)</f>
        <v>●</v>
      </c>
      <c r="K24" s="324" t="str">
        <f>IFERROR(VLOOKUP(GRef!B147,C_400,15,FALSE),'Base Calendar'!K24)</f>
        <v>●</v>
      </c>
      <c r="L24" s="146"/>
      <c r="M24" s="353">
        <f>IFERROR(VLOOKUP(GRef!B178,C_400,15,FALSE),'Base Calendar'!M24)</f>
        <v>24</v>
      </c>
      <c r="N24" s="124" t="str">
        <f>IFERROR(VLOOKUP(GRef!B179,C_400,15,FALSE),'Base Calendar'!N24)</f>
        <v>●</v>
      </c>
      <c r="O24" s="353">
        <f>IFERROR(VLOOKUP(GRef!B180,C_400,15,FALSE),'Base Calendar'!O24)</f>
        <v>26</v>
      </c>
      <c r="P24" s="353">
        <f>IFERROR(VLOOKUP(GRef!B181,C_400,15,FALSE),'Base Calendar'!P24)</f>
        <v>27</v>
      </c>
      <c r="Q24" s="354">
        <f>IFERROR(VLOOKUP(GRef!B182,C_400,15,FALSE),'Base Calendar'!Q24)</f>
        <v>28</v>
      </c>
    </row>
    <row r="25" spans="1:17" ht="12" customHeight="1" thickBot="1">
      <c r="A25" s="325">
        <f>IFERROR(VLOOKUP(GRef!B122,C_400,15,FALSE),'Base Calendar'!A25)</f>
        <v>29</v>
      </c>
      <c r="B25" s="325">
        <f>IFERROR(VLOOKUP(GRef!B123,C_400,15,FALSE),'Base Calendar'!B25)</f>
        <v>30</v>
      </c>
      <c r="C25" s="325">
        <f>IFERROR(VLOOKUP(GRef!B124,C_400,15,FALSE),'Base Calendar'!C25)</f>
        <v>31</v>
      </c>
      <c r="D25" s="325">
        <f>IFERROR(VLOOKUP(GRef!B125,C_400,15,FALSE),'Base Calendar'!D25)</f>
        <v>0</v>
      </c>
      <c r="E25" s="326">
        <f>IFERROR(VLOOKUP(GRef!B126,C_400,15,FALSE),'Base Calendar'!E25)</f>
        <v>0</v>
      </c>
      <c r="F25" s="157"/>
      <c r="G25" s="325">
        <f>IFERROR(VLOOKUP(GRef!B150,C_400,15,FALSE),'Base Calendar'!G25)</f>
        <v>26</v>
      </c>
      <c r="H25" s="325">
        <f>IFERROR(VLOOKUP(GRef!B151,C_400,15,FALSE),'Base Calendar'!H25)</f>
        <v>27</v>
      </c>
      <c r="I25" s="325">
        <f>IFERROR(VLOOKUP(GRef!B152,C_400,15,FALSE),'Base Calendar'!I25)</f>
        <v>28</v>
      </c>
      <c r="J25" s="325">
        <f>IFERROR(VLOOKUP(GRef!B153,C_400,15,FALSE),'Base Calendar'!J25)</f>
        <v>29</v>
      </c>
      <c r="K25" s="326">
        <f>IFERROR(VLOOKUP(GRef!B154,C_400,15,FALSE),'Base Calendar'!K25)</f>
        <v>30</v>
      </c>
      <c r="L25" s="146"/>
      <c r="M25" s="355">
        <f>IFERROR(VLOOKUP(GRef!B185,C_400,15,FALSE),'Base Calendar'!M25)</f>
        <v>31</v>
      </c>
      <c r="N25" s="325">
        <f>IFERROR(VLOOKUP(GRef!I44,C_400,15,FALSE),'Base Calendar'!N25)</f>
        <v>0</v>
      </c>
      <c r="O25" s="325">
        <f>IFERROR(VLOOKUP(GRef!I45,C_400,15,FALSE),'Base Calendar'!O25)</f>
        <v>0</v>
      </c>
      <c r="P25" s="325">
        <f>IFERROR(VLOOKUP(GRef!I46,C_400,15,FALSE),'Base Calendar'!P25)</f>
        <v>0</v>
      </c>
      <c r="Q25" s="326">
        <f>IFERROR(VLOOKUP(GRef!I47,C_400,15,FALSE),'Base Calendar'!Q25)</f>
        <v>0</v>
      </c>
    </row>
    <row r="26" spans="1:17" ht="12" customHeight="1">
      <c r="A26" s="151">
        <v>15</v>
      </c>
      <c r="B26" s="158" t="s">
        <v>1399</v>
      </c>
      <c r="C26" s="158"/>
      <c r="D26" s="158"/>
      <c r="E26" s="158"/>
      <c r="F26" s="159"/>
      <c r="G26" s="160" t="s">
        <v>1400</v>
      </c>
      <c r="H26" s="161" t="s">
        <v>1393</v>
      </c>
      <c r="I26" s="158"/>
      <c r="J26" s="158"/>
      <c r="K26" s="158"/>
      <c r="L26" s="159"/>
      <c r="M26" s="151">
        <v>24</v>
      </c>
      <c r="N26" s="158" t="s">
        <v>1399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 t="s">
        <v>1402</v>
      </c>
      <c r="N28" s="158" t="s">
        <v>1393</v>
      </c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>
        <f>IFERROR(VLOOKUP(GRef!B185,C_400,15,FALSE),'Base Calendar'!A33)</f>
        <v>0</v>
      </c>
      <c r="B33" s="124" t="str">
        <f>IFERROR(VLOOKUP(GRef!B186,C_400,15,FALSE),'Base Calendar'!B33)</f>
        <v>●</v>
      </c>
      <c r="C33" s="353">
        <f>IFERROR(VLOOKUP(GRef!B187,C_400,15,FALSE),'Base Calendar'!C33)</f>
        <v>2</v>
      </c>
      <c r="D33" s="353">
        <f>IFERROR(VLOOKUP(GRef!B188,C_400,15,FALSE),'Base Calendar'!D33)</f>
        <v>3</v>
      </c>
      <c r="E33" s="354">
        <f>IFERROR(VLOOKUP(GRef!B189,C_400,15,FALSE),'Base Calendar'!E33)</f>
        <v>4</v>
      </c>
      <c r="F33" s="146"/>
      <c r="G33" s="124" t="str">
        <f>IFERROR(VLOOKUP(GRef!B213,C_400,15,FALSE),'Base Calendar'!G33)</f>
        <v xml:space="preserve"> </v>
      </c>
      <c r="H33" s="124" t="str">
        <f>IFERROR(VLOOKUP(GRef!B214,C_400,15,FALSE),'Base Calendar'!H33)</f>
        <v xml:space="preserve"> </v>
      </c>
      <c r="I33" s="124">
        <f>IFERROR(VLOOKUP(GRef!B215,C_400,15,FALSE),'Base Calendar'!I33)</f>
        <v>0</v>
      </c>
      <c r="J33" s="124">
        <f>IFERROR(VLOOKUP(GRef!B216,C_400,15,FALSE),'Base Calendar'!J33)</f>
        <v>0</v>
      </c>
      <c r="K33" s="324">
        <f>IFERROR(VLOOKUP(GRef!B217,C_400,15,FALSE),'Base Calendar'!K33)</f>
        <v>1</v>
      </c>
      <c r="L33" s="146"/>
      <c r="M33" s="124">
        <f>IFERROR(VLOOKUP(GRef!B241,C_400,15,FALSE),'Base Calendar'!M33)</f>
        <v>0</v>
      </c>
      <c r="N33" s="124" t="str">
        <f>IFERROR(VLOOKUP(GRef!B242,C_400,15,FALSE),'Base Calendar'!N33)</f>
        <v xml:space="preserve"> </v>
      </c>
      <c r="O33" s="124">
        <f>IFERROR(VLOOKUP(GRef!B243,C_400,15,FALSE),'Base Calendar'!O33)</f>
        <v>0</v>
      </c>
      <c r="P33" s="124">
        <f>IFERROR(VLOOKUP(GRef!B244,C_400,15,FALSE),'Base Calendar'!P33)</f>
        <v>0</v>
      </c>
      <c r="Q33" s="324">
        <f>IFERROR(VLOOKUP(GRef!B245,C_400,15,FALSE),'Base Calendar'!Q33)</f>
        <v>1</v>
      </c>
    </row>
    <row r="34" spans="1:17" ht="12" customHeight="1">
      <c r="A34" s="353">
        <f>IFERROR(VLOOKUP(GRef!B192,C_400,15,FALSE),'Base Calendar'!A34)</f>
        <v>7</v>
      </c>
      <c r="B34" s="124">
        <f>IFERROR(VLOOKUP(GRef!B193,C_400,15,FALSE),'Base Calendar'!B34)</f>
        <v>8</v>
      </c>
      <c r="C34" s="124">
        <f>IFERROR(VLOOKUP(GRef!B194,C_400,15,FALSE),'Base Calendar'!C34)</f>
        <v>9</v>
      </c>
      <c r="D34" s="124">
        <f>IFERROR(VLOOKUP(GRef!B195,C_400,15,FALSE),'Base Calendar'!D34)</f>
        <v>10</v>
      </c>
      <c r="E34" s="324">
        <f>IFERROR(VLOOKUP(GRef!B196,C_400,15,FALSE),'Base Calendar'!E34)</f>
        <v>11</v>
      </c>
      <c r="F34" s="146"/>
      <c r="G34" s="124">
        <f>IFERROR(VLOOKUP(GRef!B220,C_400,15,FALSE),'Base Calendar'!G34)</f>
        <v>4</v>
      </c>
      <c r="H34" s="124">
        <f>IFERROR(VLOOKUP(GRef!B221,C_400,15,FALSE),'Base Calendar'!H34)</f>
        <v>5</v>
      </c>
      <c r="I34" s="124">
        <f>IFERROR(VLOOKUP(GRef!B222,C_400,15,FALSE),'Base Calendar'!I34)</f>
        <v>6</v>
      </c>
      <c r="J34" s="124">
        <f>IFERROR(VLOOKUP(GRef!B223,C_400,15,FALSE),'Base Calendar'!J34)</f>
        <v>7</v>
      </c>
      <c r="K34" s="324">
        <f>IFERROR(VLOOKUP(GRef!B224,C_400,15,FALSE),'Base Calendar'!K34)</f>
        <v>8</v>
      </c>
      <c r="L34" s="146"/>
      <c r="M34" s="124">
        <f>IFERROR(VLOOKUP(GRef!B248,C_400,15,FALSE),'Base Calendar'!M34)</f>
        <v>4</v>
      </c>
      <c r="N34" s="124">
        <f>IFERROR(VLOOKUP(GRef!B249,C_400,15,FALSE),'Base Calendar'!N34)</f>
        <v>5</v>
      </c>
      <c r="O34" s="124">
        <f>IFERROR(VLOOKUP(GRef!B250,C_400,15,FALSE),'Base Calendar'!O34)</f>
        <v>6</v>
      </c>
      <c r="P34" s="124">
        <f>IFERROR(VLOOKUP(GRef!B251,C_400,15,FALSE),'Base Calendar'!P34)</f>
        <v>7</v>
      </c>
      <c r="Q34" s="324">
        <f>IFERROR(VLOOKUP(GRef!B252,C_400,15,FALSE),'Base Calendar'!Q34)</f>
        <v>8</v>
      </c>
    </row>
    <row r="35" spans="1:17" ht="12" customHeight="1">
      <c r="A35" s="124">
        <f>IFERROR(VLOOKUP(GRef!B199,C_400,15,FALSE),'Base Calendar'!A35)</f>
        <v>14</v>
      </c>
      <c r="B35" s="124">
        <f>IFERROR(VLOOKUP(GRef!B200,C_400,15,FALSE),'Base Calendar'!B35)</f>
        <v>15</v>
      </c>
      <c r="C35" s="124">
        <f>IFERROR(VLOOKUP(GRef!B201,C_400,15,FALSE),'Base Calendar'!C35)</f>
        <v>16</v>
      </c>
      <c r="D35" s="124">
        <f>IFERROR(VLOOKUP(GRef!B202,C_400,15,FALSE),'Base Calendar'!D35)</f>
        <v>17</v>
      </c>
      <c r="E35" s="324">
        <f>IFERROR(VLOOKUP(GRef!B203,C_400,15,FALSE),'Base Calendar'!E35)</f>
        <v>18</v>
      </c>
      <c r="F35" s="146"/>
      <c r="G35" s="124">
        <f>IFERROR(VLOOKUP(GRef!B227,C_400,15,FALSE),'Base Calendar'!G35)</f>
        <v>11</v>
      </c>
      <c r="H35" s="124">
        <f>IFERROR(VLOOKUP(GRef!B228,C_400,15,FALSE),'Base Calendar'!H35)</f>
        <v>12</v>
      </c>
      <c r="I35" s="124">
        <f>IFERROR(VLOOKUP(GRef!B229,C_400,15,FALSE),'Base Calendar'!I35)</f>
        <v>13</v>
      </c>
      <c r="J35" s="124">
        <f>IFERROR(VLOOKUP(GRef!B230,C_400,15,FALSE),'Base Calendar'!J35)</f>
        <v>14</v>
      </c>
      <c r="K35" s="324">
        <f>IFERROR(VLOOKUP(GRef!B231,C_400,15,FALSE),'Base Calendar'!K35)</f>
        <v>15</v>
      </c>
      <c r="L35" s="146"/>
      <c r="M35" s="124">
        <f>IFERROR(VLOOKUP(GRef!B255,C_400,15,FALSE),'Base Calendar'!M35)</f>
        <v>11</v>
      </c>
      <c r="N35" s="124">
        <f>IFERROR(VLOOKUP(GRef!B256,C_400,15,FALSE),'Base Calendar'!N35)</f>
        <v>12</v>
      </c>
      <c r="O35" s="124">
        <f>IFERROR(VLOOKUP(GRef!B257,C_400,15,FALSE),'Base Calendar'!O35)</f>
        <v>13</v>
      </c>
      <c r="P35" s="124">
        <f>IFERROR(VLOOKUP(GRef!B258,C_400,15,FALSE),'Base Calendar'!P35)</f>
        <v>14</v>
      </c>
      <c r="Q35" s="324">
        <f>IFERROR(VLOOKUP(GRef!B259,C_400,15,FALSE),'Base Calendar'!Q35)</f>
        <v>15</v>
      </c>
    </row>
    <row r="36" spans="1:17" ht="12" customHeight="1">
      <c r="A36" s="353">
        <f>IFERROR(VLOOKUP(GRef!B206,C_400,15,FALSE),'Base Calendar'!A36)</f>
        <v>21</v>
      </c>
      <c r="B36" s="124">
        <f>IFERROR(VLOOKUP(GRef!B207,C_400,15,FALSE),'Base Calendar'!B36)</f>
        <v>22</v>
      </c>
      <c r="C36" s="124">
        <f>IFERROR(VLOOKUP(GRef!B208,C_400,15,FALSE),'Base Calendar'!C36)</f>
        <v>23</v>
      </c>
      <c r="D36" s="124">
        <f>IFERROR(VLOOKUP(GRef!B209,C_400,15,FALSE),'Base Calendar'!D36)</f>
        <v>24</v>
      </c>
      <c r="E36" s="324">
        <f>IFERROR(VLOOKUP(GRef!B210,C_400,15,FALSE),'Base Calendar'!E36)</f>
        <v>25</v>
      </c>
      <c r="F36" s="146"/>
      <c r="G36" s="353">
        <f>IFERROR(VLOOKUP(GRef!B234,C_400,15,FALSE),'Base Calendar'!G36)</f>
        <v>18</v>
      </c>
      <c r="H36" s="124">
        <f>IFERROR(VLOOKUP(GRef!B235,C_400,15,FALSE),'Base Calendar'!H36)</f>
        <v>19</v>
      </c>
      <c r="I36" s="124">
        <f>IFERROR(VLOOKUP(GRef!B236,C_400,15,FALSE),'Base Calendar'!I36)</f>
        <v>20</v>
      </c>
      <c r="J36" s="124">
        <f>IFERROR(VLOOKUP(GRef!B237,C_400,15,FALSE),'Base Calendar'!J36)</f>
        <v>21</v>
      </c>
      <c r="K36" s="324">
        <f>IFERROR(VLOOKUP(GRef!B238,C_400,15,FALSE),'Base Calendar'!K36)</f>
        <v>22</v>
      </c>
      <c r="L36" s="146"/>
      <c r="M36" s="353">
        <f>IFERROR(VLOOKUP(GRef!B262,C_400,15,FALSE),'Base Calendar'!M36)</f>
        <v>18</v>
      </c>
      <c r="N36" s="353">
        <f>IFERROR(VLOOKUP(GRef!B263,C_400,15,FALSE),'Base Calendar'!N36)</f>
        <v>19</v>
      </c>
      <c r="O36" s="353">
        <f>IFERROR(VLOOKUP(GRef!B264,C_400,15,FALSE),'Base Calendar'!O36)</f>
        <v>20</v>
      </c>
      <c r="P36" s="353">
        <f>IFERROR(VLOOKUP(GRef!B265,C_400,15,FALSE),'Base Calendar'!P36)</f>
        <v>21</v>
      </c>
      <c r="Q36" s="354">
        <f>IFERROR(VLOOKUP(GRef!B266,C_400,15,FALSE),'Base Calendar'!Q36)</f>
        <v>22</v>
      </c>
    </row>
    <row r="37" spans="1:17" ht="12" customHeight="1" thickBot="1">
      <c r="A37" s="325">
        <f>IFERROR(VLOOKUP(GRef!B213,C_400,15,FALSE),'Base Calendar'!A37)</f>
        <v>28</v>
      </c>
      <c r="B37" s="325">
        <f>IFERROR(VLOOKUP(GRef!B214,C_400,15,FALSE),'Base Calendar'!B37)</f>
        <v>29</v>
      </c>
      <c r="C37" s="325">
        <f>IFERROR(VLOOKUP(GRef!B215,C_400,15,FALSE),'Base Calendar'!C37)</f>
        <v>30</v>
      </c>
      <c r="D37" s="325">
        <f>IFERROR(VLOOKUP(GRef!B216,C_400,15,FALSE),'Base Calendar'!D37)</f>
        <v>31</v>
      </c>
      <c r="E37" s="326" t="str">
        <f>IFERROR(VLOOKUP(GRef!B217,C_400,15,FALSE),'Base Calendar'!E37)</f>
        <v xml:space="preserve"> </v>
      </c>
      <c r="F37" s="157"/>
      <c r="G37" s="325">
        <f>IFERROR(VLOOKUP(GRef!B241,C_400,15,FALSE),'Base Calendar'!G37)</f>
        <v>25</v>
      </c>
      <c r="H37" s="325">
        <f>IFERROR(VLOOKUP(GRef!B242,C_400,15,FALSE),'Base Calendar'!H37)</f>
        <v>26</v>
      </c>
      <c r="I37" s="325">
        <f>IFERROR(VLOOKUP(GRef!B243,C_400,15,FALSE),'Base Calendar'!I37)</f>
        <v>27</v>
      </c>
      <c r="J37" s="325">
        <f>IFERROR(VLOOKUP(GRef!B244,C_400,15,FALSE),'Base Calendar'!J37)</f>
        <v>28</v>
      </c>
      <c r="K37" s="326">
        <f>IFERROR(VLOOKUP(GRef!B245,C_400,15,FALSE),'Base Calendar'!K37)</f>
        <v>0</v>
      </c>
      <c r="L37" s="146"/>
      <c r="M37" s="355">
        <f>IFERROR(VLOOKUP(GRef!B269,C_400,15,FALSE),'Base Calendar'!M37)</f>
        <v>25</v>
      </c>
      <c r="N37" s="325">
        <f>IFERROR(VLOOKUP(GRef!B270,C_400,15,FALSE),'Base Calendar'!N37)</f>
        <v>26</v>
      </c>
      <c r="O37" s="325">
        <f>IFERROR(VLOOKUP(GRef!B271,C_400,15,FALSE),'Base Calendar'!O37)</f>
        <v>27</v>
      </c>
      <c r="P37" s="325">
        <f>IFERROR(VLOOKUP(GRef!B272,C_400,15,FALSE),'Base Calendar'!P37)</f>
        <v>28</v>
      </c>
      <c r="Q37" s="326">
        <f>IFERROR(VLOOKUP(GRef!B273,C_400,15,FALSE),'Base Calendar'!Q37)</f>
        <v>29</v>
      </c>
    </row>
    <row r="38" spans="1:17" ht="12" customHeight="1">
      <c r="A38" s="152" t="s">
        <v>57</v>
      </c>
      <c r="B38" s="158" t="s">
        <v>1378</v>
      </c>
      <c r="C38" s="158"/>
      <c r="D38" s="158"/>
      <c r="E38" s="158"/>
      <c r="F38" s="159"/>
      <c r="G38" s="153">
        <v>18</v>
      </c>
      <c r="H38" s="161" t="s">
        <v>1399</v>
      </c>
      <c r="I38" s="161"/>
      <c r="J38" s="158"/>
      <c r="K38" s="158"/>
      <c r="L38" s="159"/>
      <c r="M38" s="164" t="s">
        <v>1404</v>
      </c>
      <c r="N38" s="161" t="s">
        <v>1393</v>
      </c>
      <c r="O38" s="158"/>
      <c r="P38" s="158"/>
      <c r="Q38" s="158"/>
    </row>
    <row r="39" spans="1:17" ht="12" customHeight="1">
      <c r="A39" s="164" t="s">
        <v>1403</v>
      </c>
      <c r="B39" s="158" t="s">
        <v>1393</v>
      </c>
      <c r="C39" s="158"/>
      <c r="D39" s="158"/>
      <c r="E39" s="158"/>
      <c r="F39" s="159"/>
      <c r="G39" s="151"/>
      <c r="H39" s="158"/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1399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IFERROR(VLOOKUP(GRef!B276,C_400,15,FALSE),'Base Calendar'!A45)</f>
        <v>1</v>
      </c>
      <c r="B45" s="124">
        <f>IFERROR(VLOOKUP(GRef!B277,C_400,15,FALSE),'Base Calendar'!B45)</f>
        <v>2</v>
      </c>
      <c r="C45" s="124">
        <f>IFERROR(VLOOKUP(GRef!B278,C_400,15,FALSE),'Base Calendar'!C45)</f>
        <v>3</v>
      </c>
      <c r="D45" s="124">
        <f>IFERROR(VLOOKUP(GRef!B279,C_400,15,FALSE),'Base Calendar'!D45)</f>
        <v>4</v>
      </c>
      <c r="E45" s="324">
        <f>IFERROR(VLOOKUP(GRef!B280,C_400,15,FALSE),'Base Calendar'!E45)</f>
        <v>5</v>
      </c>
      <c r="F45" s="139"/>
      <c r="G45" s="124">
        <f>IFERROR(VLOOKUP(GRef!B304,C_400,15,FALSE),'Base Calendar'!G45)</f>
        <v>0</v>
      </c>
      <c r="H45" s="124">
        <f>IFERROR(VLOOKUP(GRef!B305,C_400,15,FALSE),'Base Calendar'!H45)</f>
        <v>0</v>
      </c>
      <c r="I45" s="124">
        <f>IFERROR(VLOOKUP(GRef!B306,C_400,15,FALSE),'Base Calendar'!I45)</f>
        <v>1</v>
      </c>
      <c r="J45" s="124">
        <f>IFERROR(VLOOKUP(GRef!B307,C_400,15,FALSE),'Base Calendar'!J45)</f>
        <v>2</v>
      </c>
      <c r="K45" s="324">
        <f>IFERROR(VLOOKUP(GRef!B308,C_400,15,FALSE),'Base Calendar'!K45)</f>
        <v>3</v>
      </c>
      <c r="L45" s="146"/>
      <c r="M45" s="380">
        <f>IFERROR(VLOOKUP(GRef!A340,C_400B,15,FALSE),'Base Calendar'!M45)</f>
        <v>3</v>
      </c>
      <c r="N45" s="380">
        <f>IFERROR(VLOOKUP(GRef!B340,C_400B,15,FALSE),'Base Calendar'!N45)</f>
        <v>4</v>
      </c>
      <c r="O45" s="124">
        <f>IFERROR(VLOOKUP(GRef!B341,C_400B,15,FALSE),'Base Calendar'!O45)</f>
        <v>5</v>
      </c>
      <c r="P45" s="124">
        <f>IFERROR(VLOOKUP(GRef!B342,C_400B,15,FALSE),'Base Calendar'!P45)</f>
        <v>6</v>
      </c>
      <c r="Q45" s="324">
        <f>IFERROR(VLOOKUP(GRef!B343,C_400B,15,FALSE),'Base Calendar'!Q45)</f>
        <v>7</v>
      </c>
    </row>
    <row r="46" spans="1:17" ht="12" customHeight="1">
      <c r="A46" s="124">
        <f>IFERROR(VLOOKUP(GRef!B283,C_400,15,FALSE),'Base Calendar'!A46)</f>
        <v>8</v>
      </c>
      <c r="B46" s="124">
        <f>IFERROR(VLOOKUP(GRef!B284,C_400,15,FALSE),'Base Calendar'!B46)</f>
        <v>9</v>
      </c>
      <c r="C46" s="124">
        <f>IFERROR(VLOOKUP(GRef!B285,C_400,15,FALSE),'Base Calendar'!C46)</f>
        <v>10</v>
      </c>
      <c r="D46" s="124">
        <f>IFERROR(VLOOKUP(GRef!B286,C_400,15,FALSE),'Base Calendar'!D46)</f>
        <v>11</v>
      </c>
      <c r="E46" s="324">
        <f>IFERROR(VLOOKUP(GRef!B287,C_400,15,FALSE),'Base Calendar'!E46)</f>
        <v>12</v>
      </c>
      <c r="F46" s="146"/>
      <c r="G46" s="124">
        <f>IFERROR(VLOOKUP(GRef!B311,C_400,15,FALSE),'Base Calendar'!G46)</f>
        <v>6</v>
      </c>
      <c r="H46" s="124">
        <f>IFERROR(VLOOKUP(GRef!B312,C_400,15,FALSE),'Base Calendar'!H46)</f>
        <v>7</v>
      </c>
      <c r="I46" s="124">
        <f>IFERROR(VLOOKUP(GRef!B313,C_400,15,FALSE),'Base Calendar'!I46)</f>
        <v>8</v>
      </c>
      <c r="J46" s="124">
        <f>IFERROR(VLOOKUP(GRef!B314,C_400,15,FALSE),'Base Calendar'!J46)</f>
        <v>9</v>
      </c>
      <c r="K46" s="324">
        <f>IFERROR(VLOOKUP(GRef!B315,C_400,15,FALSE),'Base Calendar'!K46)</f>
        <v>10</v>
      </c>
      <c r="L46" s="146"/>
      <c r="M46" s="124">
        <f>IFERROR(VLOOKUP(GRef!B346,C_400B,15,FALSE),'Base Calendar'!M46)</f>
        <v>10</v>
      </c>
      <c r="N46" s="124">
        <f>IFERROR(VLOOKUP(GRef!B3463,C_400B,15,FALSE),'Base Calendar'!N46)</f>
        <v>11</v>
      </c>
      <c r="O46" s="124">
        <f>IFERROR(VLOOKUP(GRef!B348,C_400B,15,FALSE),'Base Calendar'!O46)</f>
        <v>12</v>
      </c>
      <c r="P46" s="124">
        <f>IFERROR(VLOOKUP(GRef!B349,C_400B,15,FALSE),'Base Calendar'!P46)</f>
        <v>13</v>
      </c>
      <c r="Q46" s="324">
        <f>IFERROR(VLOOKUP(GRef!B350,C_400B,15,FALSE),'Base Calendar'!Q46)</f>
        <v>14</v>
      </c>
    </row>
    <row r="47" spans="1:17" ht="12" customHeight="1">
      <c r="A47" s="124">
        <f>IFERROR(VLOOKUP(GRef!B290,C_400,15,FALSE),'Base Calendar'!A47)</f>
        <v>15</v>
      </c>
      <c r="B47" s="124">
        <f>IFERROR(VLOOKUP(GRef!B291,C_400,15,FALSE),'Base Calendar'!B47)</f>
        <v>16</v>
      </c>
      <c r="C47" s="124">
        <f>IFERROR(VLOOKUP(GRef!B292,C_400,15,FALSE),'Base Calendar'!C47)</f>
        <v>17</v>
      </c>
      <c r="D47" s="124">
        <f>IFERROR(VLOOKUP(GRef!B293,C_400,15,FALSE),'Base Calendar'!D47)</f>
        <v>18</v>
      </c>
      <c r="E47" s="354">
        <f>IFERROR(VLOOKUP(GRef!B294,C_400,15,FALSE),'Base Calendar'!E47)</f>
        <v>19</v>
      </c>
      <c r="F47" s="146"/>
      <c r="G47" s="124">
        <f>IFERROR(VLOOKUP(GRef!B318,C_400,15,FALSE),'Base Calendar'!G47)</f>
        <v>13</v>
      </c>
      <c r="H47" s="124">
        <f>IFERROR(VLOOKUP(GRef!B319,C_400,15,FALSE),'Base Calendar'!H47)</f>
        <v>14</v>
      </c>
      <c r="I47" s="124">
        <f>IFERROR(VLOOKUP(GRef!B320,C_400,15,FALSE),'Base Calendar'!I47)</f>
        <v>15</v>
      </c>
      <c r="J47" s="124">
        <f>IFERROR(VLOOKUP(GRef!B321,C_400,15,FALSE),'Base Calendar'!J47)</f>
        <v>16</v>
      </c>
      <c r="K47" s="324">
        <f>IFERROR(VLOOKUP(GRef!B322,C_400,15,FALSE),'Base Calendar'!K47)</f>
        <v>17</v>
      </c>
      <c r="L47" s="323"/>
      <c r="M47" s="124">
        <f>IFERROR(VLOOKUP(GRef!B353,C_400B,15,FALSE),'Base Calendar'!M47)</f>
        <v>17</v>
      </c>
      <c r="N47" s="124">
        <f>IFERROR(VLOOKUP(GRef!B354,C_400B,15,FALSE),'Base Calendar'!N47)</f>
        <v>18</v>
      </c>
      <c r="O47" s="124">
        <f>IFERROR(VLOOKUP(GRef!B355,C_400B,15,FALSE),'Base Calendar'!O47)</f>
        <v>19</v>
      </c>
      <c r="P47" s="124">
        <f>IFERROR(VLOOKUP(GRef!B356,C_400B,15,FALSE),'Base Calendar'!P47)</f>
        <v>20</v>
      </c>
      <c r="Q47" s="324">
        <f>IFERROR(VLOOKUP(GRef!B357,C_400B,15,FALSE),'Base Calendar'!Q47)</f>
        <v>21</v>
      </c>
    </row>
    <row r="48" spans="1:17" ht="12" customHeight="1">
      <c r="A48" s="124">
        <f>IFERROR(VLOOKUP(GRef!B297,C_400,15,FALSE),'Base Calendar'!A48)</f>
        <v>22</v>
      </c>
      <c r="B48" s="124">
        <f>IFERROR(VLOOKUP(GRef!B298,C_400,15,FALSE),'Base Calendar'!B48)</f>
        <v>23</v>
      </c>
      <c r="C48" s="124">
        <f>IFERROR(VLOOKUP(GRef!B299,C_400,15,FALSE),'Base Calendar'!C48)</f>
        <v>24</v>
      </c>
      <c r="D48" s="124">
        <f>IFERROR(VLOOKUP(GRef!B300,C_400,15,FALSE),'Base Calendar'!D48)</f>
        <v>25</v>
      </c>
      <c r="E48" s="324">
        <f>IFERROR(VLOOKUP(GRef!B301,C_400,15,FALSE),'Base Calendar'!E48)</f>
        <v>26</v>
      </c>
      <c r="F48" s="146"/>
      <c r="G48" s="124">
        <f>IFERROR(VLOOKUP(GRef!B325,C_400,15,FALSE),'Base Calendar'!G48)</f>
        <v>20</v>
      </c>
      <c r="H48" s="124">
        <f>IFERROR(VLOOKUP(GRef!B326,C_400,15,FALSE),'Base Calendar'!H48)</f>
        <v>21</v>
      </c>
      <c r="I48" s="124">
        <f>IFERROR(VLOOKUP(GRef!B327,C_400,15,FALSE),'Base Calendar'!I48)</f>
        <v>22</v>
      </c>
      <c r="J48" s="124">
        <f>IFERROR(VLOOKUP(GRef!B328,C_400,15,FALSE),'Base Calendar'!J48)</f>
        <v>23</v>
      </c>
      <c r="K48" s="324">
        <f>IFERROR(VLOOKUP(GRef!B329,C_400,15,FALSE),'Base Calendar'!K48)</f>
        <v>24</v>
      </c>
      <c r="L48" s="146"/>
      <c r="M48" s="124">
        <f>IFERROR(VLOOKUP(GRef!B360,C_400B,15,FALSE),'Base Calendar'!M48)</f>
        <v>24</v>
      </c>
      <c r="N48" s="124">
        <f>IFERROR(VLOOKUP(GRef!B361,C_400B,15,FALSE),'Base Calendar'!N48)</f>
        <v>25</v>
      </c>
      <c r="O48" s="124">
        <f>IFERROR(VLOOKUP(GRef!B362,C_400B,15,FALSE),'Base Calendar'!O48)</f>
        <v>26</v>
      </c>
      <c r="P48" s="124">
        <f>IFERROR(VLOOKUP(GRef!B363,C_400B,15,FALSE),'Base Calendar'!P48)</f>
        <v>27</v>
      </c>
      <c r="Q48" s="324">
        <v>28</v>
      </c>
    </row>
    <row r="49" spans="1:19" ht="12" customHeight="1" thickBot="1">
      <c r="A49" s="325">
        <f>IFERROR(VLOOKUP(GRef!B304,C_400,15,FALSE),'Base Calendar'!A49)</f>
        <v>29</v>
      </c>
      <c r="B49" s="325">
        <f>IFERROR(VLOOKUP(GRef!B305,C_400,15,FALSE),'Base Calendar'!B49)</f>
        <v>30</v>
      </c>
      <c r="C49" s="325" t="str">
        <f>IFERROR(VLOOKUP(GRef!B306,C_400,15,FALSE),'Base Calendar'!C49)</f>
        <v xml:space="preserve"> </v>
      </c>
      <c r="D49" s="325" t="str">
        <f>IFERROR(VLOOKUP(GRef!B307,C_400,15,FALSE),'Base Calendar'!D49)</f>
        <v xml:space="preserve"> </v>
      </c>
      <c r="E49" s="326" t="str">
        <f>IFERROR(VLOOKUP(GRef!B308,C_400,15,FALSE),'Base Calendar'!E49)</f>
        <v xml:space="preserve"> </v>
      </c>
      <c r="F49" s="146"/>
      <c r="G49" s="325" t="str">
        <f>IFERROR(VLOOKUP(GRef!B332,C_400,15,FALSE),'Base Calendar'!G49)</f>
        <v>●</v>
      </c>
      <c r="H49" s="325">
        <f>IFERROR(VLOOKUP(GRef!B333,C_400,15,FALSE),'Base Calendar'!H49)</f>
        <v>28</v>
      </c>
      <c r="I49" s="325" t="str">
        <f>IFERROR(VLOOKUP(GRef!B334,C_400,15,FALSE),'Base Calendar'!I49)</f>
        <v></v>
      </c>
      <c r="J49" s="381" t="s">
        <v>1438</v>
      </c>
      <c r="K49" s="356">
        <f>IFERROR(VLOOKUP(GRef!B336,C_400,15,FALSE),'Base Calendar'!K49)</f>
        <v>31</v>
      </c>
      <c r="L49" s="169"/>
      <c r="M49" s="325">
        <f>IFERROR(VLOOKUP(GRef!B367,C_400B,15,FALSE),'Base Calendar'!M49)</f>
        <v>0</v>
      </c>
      <c r="N49" s="325">
        <f>IFERROR(VLOOKUP(GRef!B368,C_400B,15,FALSE),'Base Calendar'!N49)</f>
        <v>0</v>
      </c>
      <c r="O49" s="325">
        <f>IFERROR(VLOOKUP(GRef!B369,C_400B,15,FALSE),'Base Calendar'!O49)</f>
        <v>0</v>
      </c>
      <c r="P49" s="325">
        <f>IFERROR(VLOOKUP(GRef!B370,C_400B,15,FALSE),'Base Calendar'!P49)</f>
        <v>0</v>
      </c>
      <c r="Q49" s="326">
        <f>IFERROR(VLOOKUP(GRef!B371,C_400B,15,FALSE),'Base Calendar'!Q49)</f>
        <v>0</v>
      </c>
    </row>
    <row r="50" spans="1:19" ht="12" customHeight="1">
      <c r="A50" s="164" t="s">
        <v>1405</v>
      </c>
      <c r="B50" s="158" t="s">
        <v>1399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3"/>
      <c r="N50" s="149"/>
      <c r="O50" s="149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3">
        <v>29</v>
      </c>
      <c r="H51" s="161" t="s">
        <v>1374</v>
      </c>
      <c r="I51" s="158"/>
      <c r="J51" s="158"/>
      <c r="K51" s="158"/>
      <c r="L51" s="158"/>
      <c r="M51" s="164"/>
      <c r="N51" s="161"/>
      <c r="O51" s="161"/>
      <c r="P51" s="161"/>
      <c r="Q51" s="161"/>
    </row>
    <row r="52" spans="1:19">
      <c r="G52" s="151" t="s">
        <v>1390</v>
      </c>
      <c r="H52" s="158" t="s">
        <v>1393</v>
      </c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1415</v>
      </c>
      <c r="E53" s="158"/>
      <c r="F53" s="158"/>
      <c r="G53" s="158"/>
      <c r="H53" s="158"/>
      <c r="I53" s="158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  <c r="H54" s="158"/>
      <c r="I54" s="177" t="s">
        <v>82</v>
      </c>
      <c r="J54" s="177"/>
      <c r="K54" s="177"/>
      <c r="L54" s="177"/>
      <c r="M54" s="177"/>
      <c r="N54" s="177"/>
      <c r="O54" s="177"/>
      <c r="P54" s="177"/>
      <c r="Q54" s="177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2" customHeight="1">
      <c r="A56" s="171"/>
      <c r="B56" s="359" t="s">
        <v>1377</v>
      </c>
      <c r="C56" s="173" t="s">
        <v>1391</v>
      </c>
      <c r="D56" s="158" t="s">
        <v>1414</v>
      </c>
      <c r="E56" s="158"/>
      <c r="F56" s="158"/>
      <c r="G56" s="158"/>
      <c r="H56" s="171"/>
      <c r="I56" s="159"/>
      <c r="J56" s="176"/>
      <c r="K56" s="129"/>
      <c r="M56" s="174"/>
      <c r="N56" s="174"/>
      <c r="O56" s="174"/>
      <c r="P56" s="174"/>
    </row>
    <row r="57" spans="1:19" ht="12" customHeight="1">
      <c r="A57" s="171"/>
      <c r="B57" s="352"/>
      <c r="C57" s="173" t="s">
        <v>1391</v>
      </c>
      <c r="D57" s="158" t="s">
        <v>1408</v>
      </c>
      <c r="E57" s="158"/>
      <c r="F57" s="158"/>
      <c r="G57" s="158"/>
      <c r="H57" s="171"/>
      <c r="I57" s="159"/>
      <c r="J57" s="176"/>
      <c r="K57" s="129"/>
      <c r="M57" s="174"/>
      <c r="N57" s="174"/>
      <c r="O57" s="174"/>
      <c r="P57" s="174"/>
    </row>
    <row r="58" spans="1:19" ht="12" customHeight="1">
      <c r="A58" s="171"/>
      <c r="B58" s="358"/>
      <c r="C58" s="173" t="s">
        <v>1391</v>
      </c>
      <c r="D58" s="158" t="s">
        <v>1399</v>
      </c>
      <c r="E58" s="158"/>
      <c r="F58" s="158"/>
      <c r="G58" s="158"/>
      <c r="H58" s="171"/>
      <c r="I58" s="159"/>
      <c r="J58" s="176"/>
      <c r="K58" s="129"/>
      <c r="M58" s="174"/>
      <c r="N58" s="174"/>
      <c r="O58" s="174"/>
      <c r="P58" s="174"/>
    </row>
    <row r="60" spans="1:19" s="177" customFormat="1" ht="12" customHeight="1"/>
    <row r="61" spans="1:19" s="180" customFormat="1" ht="12" customHeight="1">
      <c r="A61" s="178" t="s">
        <v>41</v>
      </c>
      <c r="B61" s="179"/>
      <c r="C61" s="179"/>
      <c r="D61" s="179"/>
      <c r="E61" s="179"/>
      <c r="F61" s="179"/>
      <c r="G61" s="179"/>
      <c r="H61" s="178"/>
      <c r="I61" s="179"/>
      <c r="J61" s="178"/>
      <c r="K61" s="129"/>
      <c r="L61" s="179"/>
      <c r="M61" s="179"/>
      <c r="N61" s="179"/>
      <c r="O61" s="179"/>
      <c r="P61" s="179"/>
      <c r="Q61" s="179"/>
    </row>
    <row r="62" spans="1:19" ht="14.25">
      <c r="E62" s="178"/>
      <c r="I62" s="178"/>
      <c r="K62" s="129"/>
    </row>
    <row r="63" spans="1:19" ht="14.25">
      <c r="K63" s="129"/>
    </row>
    <row r="64" spans="1:19" ht="14.25">
      <c r="D64" s="181" t="s">
        <v>41</v>
      </c>
      <c r="E64" s="181"/>
      <c r="F64" s="181"/>
      <c r="G64" s="181"/>
      <c r="H64" s="181"/>
      <c r="I64" s="181"/>
      <c r="J64" s="181"/>
      <c r="K64" s="129"/>
      <c r="L64" s="181"/>
      <c r="M64" s="181"/>
      <c r="N64" s="181"/>
      <c r="O64" s="181"/>
      <c r="P64" s="181"/>
      <c r="Q64" s="181"/>
      <c r="R64" s="181"/>
      <c r="S64" s="181"/>
    </row>
    <row r="65" spans="11:11" ht="14.25">
      <c r="K65" s="129"/>
    </row>
    <row r="66" spans="11:11" ht="14.25">
      <c r="K66" s="129"/>
    </row>
  </sheetData>
  <sheetProtection algorithmName="SHA-512" hashValue="00B1ZS3GLLfWMR8s7UJB7XKpp3TdZbuBdcHvt/A+nTOdawedL/kcUcVIkStW2peLtPJ0PyqMyrbPIBZZJXpcww==" saltValue="E2eFujXyldiOTrqlDx7Ntw==" spinCount="100000" sheet="1" objects="1" scenarios="1" selectLockedCells="1" selectUnlockedCells="1"/>
  <autoFilter ref="A1:S6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98" priority="12" stopIfTrue="1" operator="equal">
      <formula>0</formula>
    </cfRule>
  </conditionalFormatting>
  <conditionalFormatting sqref="A9:Q13">
    <cfRule type="cellIs" dxfId="97" priority="9" stopIfTrue="1" operator="equal">
      <formula>0</formula>
    </cfRule>
    <cfRule type="cellIs" dxfId="96" priority="10" stopIfTrue="1" operator="equal">
      <formula>15.5</formula>
    </cfRule>
    <cfRule type="cellIs" dxfId="95" priority="11" stopIfTrue="1" operator="equal">
      <formula>0</formula>
    </cfRule>
  </conditionalFormatting>
  <conditionalFormatting sqref="A21:Q25">
    <cfRule type="cellIs" dxfId="94" priority="8" stopIfTrue="1" operator="equal">
      <formula>0</formula>
    </cfRule>
  </conditionalFormatting>
  <conditionalFormatting sqref="A33:Q37">
    <cfRule type="cellIs" dxfId="93" priority="7" stopIfTrue="1" operator="equal">
      <formula>0</formula>
    </cfRule>
  </conditionalFormatting>
  <conditionalFormatting sqref="A46:Q49 A45:L45 N45:Q45">
    <cfRule type="cellIs" dxfId="92" priority="6" stopIfTrue="1" operator="equal">
      <formula>0</formula>
    </cfRule>
  </conditionalFormatting>
  <conditionalFormatting sqref="M45">
    <cfRule type="cellIs" dxfId="91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GRef!N1</f>
        <v>410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GRef!N376</f>
        <v>189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IFERROR(VLOOKUP(GRef!B3,C_410,14,FALSE),'Base Calendar'!A9)</f>
        <v>2</v>
      </c>
      <c r="B9" s="124">
        <f>IFERROR(VLOOKUP(GRef!B4,C_410,14,FALSE),'Base Calendar'!B9)</f>
        <v>3</v>
      </c>
      <c r="C9" s="124">
        <f>IFERROR(VLOOKUP(GRef!B5,C_410,14,FALSE),'Base Calendar'!C9)</f>
        <v>4</v>
      </c>
      <c r="D9" s="124">
        <f>IFERROR(VLOOKUP(GRef!B6,C_410,14,FALSE),'Base Calendar'!D9)</f>
        <v>5</v>
      </c>
      <c r="E9" s="324">
        <f>IFERROR(VLOOKUP(GRef!B7,C_410,14,FALSE),'Base Calendar'!E9)</f>
        <v>6</v>
      </c>
      <c r="F9" s="146"/>
      <c r="G9" s="124">
        <f>IFERROR(VLOOKUP(GRef!B31,C_410,14,FALSE),'Base Calendar'!G9)</f>
        <v>0</v>
      </c>
      <c r="H9" s="124">
        <f>IFERROR(VLOOKUP(GRef!B32,C_410,14,FALSE),'Base Calendar'!H9)</f>
        <v>0</v>
      </c>
      <c r="I9" s="124">
        <f>IFERROR(VLOOKUP(GRef!B33,C_410,14,FALSE),'Base Calendar'!I9)</f>
        <v>1</v>
      </c>
      <c r="J9" s="124">
        <f>IFERROR(VLOOKUP(GRef!B34,C_410,14,FALSE),'Base Calendar'!J9)</f>
        <v>2</v>
      </c>
      <c r="K9" s="324">
        <f>IFERROR(VLOOKUP(GRef!B35,C_410,14,FALSE),'Base Calendar'!K9)</f>
        <v>3</v>
      </c>
      <c r="L9" s="146"/>
      <c r="M9" s="124" t="str">
        <f>IFERROR(VLOOKUP(GRef!B66,C_410,14,FALSE),'Base Calendar'!M9)</f>
        <v>●</v>
      </c>
      <c r="N9" s="124">
        <f>IFERROR(VLOOKUP(GRef!B67,C_410,14,FALSE),'Base Calendar'!N9)</f>
        <v>4</v>
      </c>
      <c r="O9" s="124">
        <f>IFERROR(VLOOKUP(GRef!B68,C_410,14,FALSE),'Base Calendar'!O9)</f>
        <v>5</v>
      </c>
      <c r="P9" s="124">
        <f>IFERROR(VLOOKUP(GRef!B69,C_410,14,FALSE),'Base Calendar'!P9)</f>
        <v>6</v>
      </c>
      <c r="Q9" s="324">
        <f>IFERROR(VLOOKUP(GRef!B70,C_410,14,FALSE),'Base Calendar'!Q9)</f>
        <v>7</v>
      </c>
      <c r="S9" s="147"/>
    </row>
    <row r="10" spans="1:19" ht="12" customHeight="1">
      <c r="A10" s="124">
        <f>IFERROR(VLOOKUP(GRef!B10,C_410,14,FALSE),'Base Calendar'!A10)</f>
        <v>9</v>
      </c>
      <c r="B10" s="124">
        <f>IFERROR(VLOOKUP(GRef!B11,C_410,14,FALSE),'Base Calendar'!B10)</f>
        <v>10</v>
      </c>
      <c r="C10" s="124">
        <f>IFERROR(VLOOKUP(GRef!B12,C_410,14,FALSE),'Base Calendar'!C10)</f>
        <v>11</v>
      </c>
      <c r="D10" s="124">
        <f>IFERROR(VLOOKUP(GRef!B13,C_410,14,FALSE),'Base Calendar'!D10)</f>
        <v>12</v>
      </c>
      <c r="E10" s="324">
        <f>IFERROR(VLOOKUP(GRef!B14,C_410,14,FALSE),'Base Calendar'!E10)</f>
        <v>13</v>
      </c>
      <c r="F10" s="323"/>
      <c r="G10" s="124">
        <f>IFERROR(VLOOKUP(GRef!B38,C_410,14,FALSE),'Base Calendar'!G10)</f>
        <v>6</v>
      </c>
      <c r="H10" s="124">
        <f>IFERROR(VLOOKUP(GRef!B39,C_410,14,FALSE),'Base Calendar'!H10)</f>
        <v>7</v>
      </c>
      <c r="I10" s="124">
        <f>IFERROR(VLOOKUP(GRef!B40,C_410,14,FALSE),'Base Calendar'!I10)</f>
        <v>8</v>
      </c>
      <c r="J10" s="124" t="str">
        <f>IFERROR(VLOOKUP(GRef!B41,C_410,14,FALSE),'Base Calendar'!J10)</f>
        <v></v>
      </c>
      <c r="K10" s="324">
        <f>IFERROR(VLOOKUP(GRef!B42,C_410,14,FALSE),'Base Calendar'!K10)</f>
        <v>10</v>
      </c>
      <c r="L10" s="146"/>
      <c r="M10" s="124">
        <f>IFERROR(VLOOKUP(GRef!B73,C_410,14,FALSE),'Base Calendar'!M10)</f>
        <v>10</v>
      </c>
      <c r="N10" s="124">
        <f>IFERROR(VLOOKUP(GRef!B74,C_410,14,FALSE),'Base Calendar'!N10)</f>
        <v>11</v>
      </c>
      <c r="O10" s="124">
        <f>IFERROR(VLOOKUP(GRef!B75,C_410,14,FALSE),'Base Calendar'!O10)</f>
        <v>12</v>
      </c>
      <c r="P10" s="124">
        <f>IFERROR(VLOOKUP(GRef!B76,C_410,14,FALSE),'Base Calendar'!P10)</f>
        <v>13</v>
      </c>
      <c r="Q10" s="324">
        <f>IFERROR(VLOOKUP(GRef!B77,C_410,14,FALSE),'Base Calendar'!Q10)</f>
        <v>14</v>
      </c>
    </row>
    <row r="11" spans="1:19" ht="12" customHeight="1">
      <c r="A11" s="124">
        <f>IFERROR(VLOOKUP(GRef!B17,C_410,14,FALSE),'Base Calendar'!A11)</f>
        <v>16</v>
      </c>
      <c r="B11" s="124">
        <f>IFERROR(VLOOKUP(GRef!B18,C_410,14,FALSE),'Base Calendar'!B11)</f>
        <v>17</v>
      </c>
      <c r="C11" s="124">
        <f>IFERROR(VLOOKUP(GRef!B19,C_410,14,FALSE),'Base Calendar'!C11)</f>
        <v>18</v>
      </c>
      <c r="D11" s="124">
        <f>IFERROR(VLOOKUP(GRef!B20,C_410,14,FALSE),'Base Calendar'!D11)</f>
        <v>19</v>
      </c>
      <c r="E11" s="324">
        <f>IFERROR(VLOOKUP(GRef!B21,C_410,14,FALSE),'Base Calendar'!E11)</f>
        <v>20</v>
      </c>
      <c r="F11" s="146"/>
      <c r="G11" s="124">
        <f>IFERROR(VLOOKUP(GRef!B45,C_410,14,FALSE),'Base Calendar'!G11)</f>
        <v>13</v>
      </c>
      <c r="H11" s="124">
        <f>IFERROR(VLOOKUP(GRef!B46,C_410,14,FALSE),'Base Calendar'!H11)</f>
        <v>14</v>
      </c>
      <c r="I11" s="124">
        <f>IFERROR(VLOOKUP(GRef!B47,C_410,14,FALSE),'Base Calendar'!I11)</f>
        <v>15</v>
      </c>
      <c r="J11" s="124">
        <f>IFERROR(VLOOKUP(GRef!B48,C_410,14,FALSE),'Base Calendar'!J11)</f>
        <v>16</v>
      </c>
      <c r="K11" s="324">
        <f>IFERROR(VLOOKUP(GRef!B49,C_410,14,FALSE),'Base Calendar'!K11)</f>
        <v>17</v>
      </c>
      <c r="L11" s="146"/>
      <c r="M11" s="124">
        <f>IFERROR(VLOOKUP(GRef!B80,C_410,14,FALSE),'Base Calendar'!M11)</f>
        <v>17</v>
      </c>
      <c r="N11" s="124">
        <f>IFERROR(VLOOKUP(GRef!B81,C_410,14,FALSE),'Base Calendar'!N11)</f>
        <v>18</v>
      </c>
      <c r="O11" s="124">
        <f>IFERROR(VLOOKUP(GRef!B82,C_410,14,FALSE),'Base Calendar'!O11)</f>
        <v>19</v>
      </c>
      <c r="P11" s="124">
        <f>IFERROR(VLOOKUP(GRef!B83,C_410,14,FALSE),'Base Calendar'!P11)</f>
        <v>20</v>
      </c>
      <c r="Q11" s="324">
        <f>IFERROR(VLOOKUP(GRef!B84,C_410,14,FALSE),'Base Calendar'!Q11)</f>
        <v>21</v>
      </c>
    </row>
    <row r="12" spans="1:19" ht="12" customHeight="1">
      <c r="A12" s="124">
        <f>IFERROR(VLOOKUP(GRef!B24,C_410,14,FALSE),'Base Calendar'!A12)</f>
        <v>23</v>
      </c>
      <c r="B12" s="124">
        <f>IFERROR(VLOOKUP(GRef!B25,C_410,14,FALSE),'Base Calendar'!B12)</f>
        <v>24</v>
      </c>
      <c r="C12" s="124">
        <f>IFERROR(VLOOKUP(GRef!B26,C_410,14,FALSE),'Base Calendar'!C12)</f>
        <v>25</v>
      </c>
      <c r="D12" s="124">
        <f>IFERROR(VLOOKUP(GRef!B27,C_410,14,FALSE),'Base Calendar'!D12)</f>
        <v>26</v>
      </c>
      <c r="E12" s="324">
        <f>IFERROR(VLOOKUP(GRef!B28,C_410,14,FALSE),'Base Calendar'!E12)</f>
        <v>27</v>
      </c>
      <c r="F12" s="146"/>
      <c r="G12" s="124">
        <f>IFERROR(VLOOKUP(GRef!B52,C_410,14,FALSE),'Base Calendar'!G12)</f>
        <v>20</v>
      </c>
      <c r="H12" s="124">
        <f>IFERROR(VLOOKUP(GRef!B53,C_410,14,FALSE),'Base Calendar'!H12)</f>
        <v>21</v>
      </c>
      <c r="I12" s="124">
        <f>IFERROR(VLOOKUP(GRef!B54,C_410,14,FALSE),'Base Calendar'!I12)</f>
        <v>22</v>
      </c>
      <c r="J12" s="124">
        <f>IFERROR(VLOOKUP(GRef!B55,C_410,14,FALSE),'Base Calendar'!J12)</f>
        <v>23</v>
      </c>
      <c r="K12" s="324">
        <f>IFERROR(VLOOKUP(GRef!B56,C_410,14,FALSE),'Base Calendar'!K12)</f>
        <v>24</v>
      </c>
      <c r="L12" s="146"/>
      <c r="M12" s="124">
        <f>IFERROR(VLOOKUP(GRef!B87,C_410,14,FALSE),'Base Calendar'!M12)</f>
        <v>24</v>
      </c>
      <c r="N12" s="124">
        <f>IFERROR(VLOOKUP(GRef!B88,C_410,14,FALSE),'Base Calendar'!N12)</f>
        <v>25</v>
      </c>
      <c r="O12" s="124">
        <f>IFERROR(VLOOKUP(GRef!B89,C_410,14,FALSE),'Base Calendar'!O12)</f>
        <v>26</v>
      </c>
      <c r="P12" s="124">
        <f>IFERROR(VLOOKUP(GRef!B90,C_410,14,FALSE),'Base Calendar'!P12)</f>
        <v>27</v>
      </c>
      <c r="Q12" s="324">
        <f>IFERROR(VLOOKUP(GRef!B91,C_410,14,FALSE),'Base Calendar'!Q12)</f>
        <v>28</v>
      </c>
    </row>
    <row r="13" spans="1:19" ht="12" customHeight="1" thickBot="1">
      <c r="A13" s="325">
        <f>IFERROR(VLOOKUP(GRef!B31,C_410,14,FALSE),'Base Calendar'!A13)</f>
        <v>30</v>
      </c>
      <c r="B13" s="325">
        <f>IFERROR(VLOOKUP(GRef!B32,C_410,14,FALSE),'Base Calendar'!B13)</f>
        <v>31</v>
      </c>
      <c r="C13" s="325">
        <f>IFERROR(VLOOKUP(GRef!B33,C_410,14,FALSE),'Base Calendar'!C13)</f>
        <v>0</v>
      </c>
      <c r="D13" s="325">
        <f>IFERROR(VLOOKUP(GRef!B34,C_410,14,FALSE),'Base Calendar'!D13)</f>
        <v>0</v>
      </c>
      <c r="E13" s="326">
        <f>IFERROR(VLOOKUP(GRef!B35,C_410,14,FALSE),'Base Calendar'!E13)</f>
        <v>0</v>
      </c>
      <c r="F13" s="146"/>
      <c r="G13" s="325">
        <f>IFERROR(VLOOKUP(GRef!B59,C_410,14,FALSE),'Base Calendar'!G13)</f>
        <v>27</v>
      </c>
      <c r="H13" s="325">
        <f>IFERROR(VLOOKUP(GRef!B60,C_410,14,FALSE),'Base Calendar'!H13)</f>
        <v>28</v>
      </c>
      <c r="I13" s="325">
        <f>IFERROR(VLOOKUP(GRef!B61,C_410,14,FALSE),'Base Calendar'!I13)</f>
        <v>29</v>
      </c>
      <c r="J13" s="325">
        <f>IFERROR(VLOOKUP(GRef!B62,C_410,14,FALSE),'Base Calendar'!J13)</f>
        <v>30</v>
      </c>
      <c r="K13" s="326">
        <f>IFERROR(VLOOKUP(GRef!B63,C_410,14,FALSE),'Base Calendar'!K13)</f>
        <v>31</v>
      </c>
      <c r="L13" s="146"/>
      <c r="M13" s="325">
        <f>IFERROR(VLOOKUP(GRef!B94,C_410,14,FALSE),'Base Calendar'!M13)</f>
        <v>0</v>
      </c>
      <c r="N13" s="325">
        <f>IFERROR(VLOOKUP(GRef!B95,C_410,14,FALSE),'Base Calendar'!N13)</f>
        <v>0</v>
      </c>
      <c r="O13" s="325">
        <f>IFERROR(VLOOKUP(GRef!B96,C_410,14,FALSE),'Base Calendar'!O13)</f>
        <v>0</v>
      </c>
      <c r="P13" s="325">
        <f>IFERROR(VLOOKUP(GRef!B97,C_410,14,FALSE),'Base Calendar'!P13)</f>
        <v>0</v>
      </c>
      <c r="Q13" s="326">
        <f>IFERROR(VLOOKUP(GRef!B98,C_410,14,FALSE),'Base Calendar'!Q13)</f>
        <v>0</v>
      </c>
    </row>
    <row r="14" spans="1:19" ht="12" customHeight="1">
      <c r="D14" s="149"/>
      <c r="E14" s="149"/>
      <c r="F14" s="149"/>
      <c r="G14" s="148">
        <f>DAY(GRef!N377)</f>
        <v>9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IFERROR(VLOOKUP(GRef!B94,C_410,14,FALSE),'Base Calendar'!A21)</f>
        <v>1</v>
      </c>
      <c r="B21" s="124">
        <f>IFERROR(VLOOKUP(GRef!B95,C_410,14,FALSE),'Base Calendar'!B21)</f>
        <v>2</v>
      </c>
      <c r="C21" s="124">
        <f>IFERROR(VLOOKUP(GRef!B96,C_410,14,FALSE),'Base Calendar'!C21)</f>
        <v>3</v>
      </c>
      <c r="D21" s="124">
        <f>IFERROR(VLOOKUP(GRef!B97,C_410,14,FALSE),'Base Calendar'!D21)</f>
        <v>4</v>
      </c>
      <c r="E21" s="324">
        <f>IFERROR(VLOOKUP(GRef!B98,C_410,14,FALSE),'Base Calendar'!E21)</f>
        <v>5</v>
      </c>
      <c r="F21" s="146"/>
      <c r="G21" s="124" t="str">
        <f>IFERROR(VLOOKUP(GRef!B122,C_410,14,FALSE),'Base Calendar'!G21)</f>
        <v xml:space="preserve"> </v>
      </c>
      <c r="H21" s="124">
        <f>IFERROR(VLOOKUP(GRef!B123,C_410,14,FALSE),'Base Calendar'!H21)</f>
        <v>0</v>
      </c>
      <c r="I21" s="124">
        <f>IFERROR(VLOOKUP(GRef!B124,C_410,14,FALSE),'Base Calendar'!I21)</f>
        <v>0</v>
      </c>
      <c r="J21" s="124">
        <f>IFERROR(VLOOKUP(GRef!B125,C_410,14,FALSE),'Base Calendar'!J21)</f>
        <v>1</v>
      </c>
      <c r="K21" s="324">
        <f>IFERROR(VLOOKUP(GRef!B126,C_410,14,FALSE),'Base Calendar'!K21)</f>
        <v>2</v>
      </c>
      <c r="L21" s="146"/>
      <c r="M21" s="124">
        <f>IFERROR(VLOOKUP(GRef!B157,C_410,14,FALSE),'Base Calendar'!M21)</f>
        <v>3</v>
      </c>
      <c r="N21" s="124">
        <f>IFERROR(VLOOKUP(GRef!B158,C_410,14,FALSE),'Base Calendar'!N21)</f>
        <v>4</v>
      </c>
      <c r="O21" s="124">
        <f>IFERROR(VLOOKUP(GRef!B159,C_410,14,FALSE),'Base Calendar'!O21)</f>
        <v>5</v>
      </c>
      <c r="P21" s="124">
        <f>IFERROR(VLOOKUP(GRef!B160,C_410,14,FALSE),'Base Calendar'!P21)</f>
        <v>6</v>
      </c>
      <c r="Q21" s="324">
        <f>IFERROR(VLOOKUP(GRef!B161,C_410,14,FALSE),'Base Calendar'!Q21)</f>
        <v>7</v>
      </c>
    </row>
    <row r="22" spans="1:17" ht="12" customHeight="1">
      <c r="A22" s="124">
        <f>IFERROR(VLOOKUP(GRef!B101,C_410,14,FALSE),'Base Calendar'!A22)</f>
        <v>8</v>
      </c>
      <c r="B22" s="124">
        <f>IFERROR(VLOOKUP(GRef!B102,C_410,14,FALSE),'Base Calendar'!B22)</f>
        <v>9</v>
      </c>
      <c r="C22" s="124">
        <f>IFERROR(VLOOKUP(GRef!B103,C_410,14,FALSE),'Base Calendar'!C22)</f>
        <v>10</v>
      </c>
      <c r="D22" s="124">
        <f>IFERROR(VLOOKUP(GRef!B104,C_410,14,FALSE),'Base Calendar'!D22)</f>
        <v>11</v>
      </c>
      <c r="E22" s="324">
        <f>IFERROR(VLOOKUP(GRef!B105,C_410,14,FALSE),'Base Calendar'!E22)</f>
        <v>12</v>
      </c>
      <c r="F22" s="146"/>
      <c r="G22" s="124">
        <f>IFERROR(VLOOKUP(GRef!B129,C_410,14,FALSE),'Base Calendar'!G22)</f>
        <v>5</v>
      </c>
      <c r="H22" s="124">
        <f>IFERROR(VLOOKUP(GRef!B130,C_410,14,FALSE),'Base Calendar'!H22)</f>
        <v>6</v>
      </c>
      <c r="I22" s="124">
        <f>IFERROR(VLOOKUP(GRef!B131,C_410,14,FALSE),'Base Calendar'!I22)</f>
        <v>7</v>
      </c>
      <c r="J22" s="124">
        <f>IFERROR(VLOOKUP(GRef!B132,C_410,14,FALSE),'Base Calendar'!J22)</f>
        <v>8</v>
      </c>
      <c r="K22" s="324">
        <f>IFERROR(VLOOKUP(GRef!B133,C_410,14,FALSE),'Base Calendar'!K22)</f>
        <v>9</v>
      </c>
      <c r="L22" s="146"/>
      <c r="M22" s="124">
        <f>IFERROR(VLOOKUP(GRef!B164,C_410,14,FALSE),'Base Calendar'!M22)</f>
        <v>10</v>
      </c>
      <c r="N22" s="124">
        <f>IFERROR(VLOOKUP(GRef!B165,C_410,14,FALSE),'Base Calendar'!N22)</f>
        <v>11</v>
      </c>
      <c r="O22" s="124">
        <f>IFERROR(VLOOKUP(GRef!B166,C_410,14,FALSE),'Base Calendar'!O22)</f>
        <v>12</v>
      </c>
      <c r="P22" s="124">
        <f>IFERROR(VLOOKUP(GRef!B167,C_410,14,FALSE),'Base Calendar'!P22)</f>
        <v>13</v>
      </c>
      <c r="Q22" s="324">
        <f>IFERROR(VLOOKUP(GRef!B168,C_410,14,FALSE),'Base Calendar'!Q22)</f>
        <v>14</v>
      </c>
    </row>
    <row r="23" spans="1:17" ht="12" customHeight="1">
      <c r="A23" s="124" t="str">
        <f>IFERROR(VLOOKUP(GRef!B108,C_410,14,FALSE),'Base Calendar'!A23)</f>
        <v>◯</v>
      </c>
      <c r="B23" s="124">
        <f>IFERROR(VLOOKUP(GRef!B109,C_410,14,FALSE),'Base Calendar'!B23)</f>
        <v>16</v>
      </c>
      <c r="C23" s="124">
        <f>IFERROR(VLOOKUP(GRef!B110,C_410,14,FALSE),'Base Calendar'!C23)</f>
        <v>17</v>
      </c>
      <c r="D23" s="124">
        <f>IFERROR(VLOOKUP(GRef!B111,C_410,14,FALSE),'Base Calendar'!D23)</f>
        <v>18</v>
      </c>
      <c r="E23" s="324">
        <f>IFERROR(VLOOKUP(GRef!B112,C_410,14,FALSE),'Base Calendar'!E23)</f>
        <v>19</v>
      </c>
      <c r="F23" s="146"/>
      <c r="G23" s="124">
        <f>IFERROR(VLOOKUP(GRef!B136,C_410,14,FALSE),'Base Calendar'!G23)</f>
        <v>12</v>
      </c>
      <c r="H23" s="124">
        <f>IFERROR(VLOOKUP(GRef!B137,C_410,14,FALSE),'Base Calendar'!H23)</f>
        <v>13</v>
      </c>
      <c r="I23" s="124">
        <f>IFERROR(VLOOKUP(GRef!B138,C_410,14,FALSE),'Base Calendar'!I23)</f>
        <v>14</v>
      </c>
      <c r="J23" s="124">
        <f>IFERROR(VLOOKUP(GRef!B139,C_410,14,FALSE),'Base Calendar'!J23)</f>
        <v>15</v>
      </c>
      <c r="K23" s="324">
        <f>IFERROR(VLOOKUP(GRef!B140,C_410,14,FALSE),'Base Calendar'!K23)</f>
        <v>16</v>
      </c>
      <c r="L23" s="146"/>
      <c r="M23" s="124">
        <f>IFERROR(VLOOKUP(GRef!B171,C_410,14,FALSE),'Base Calendar'!M23)</f>
        <v>17</v>
      </c>
      <c r="N23" s="124">
        <f>IFERROR(VLOOKUP(GRef!B172,C_410,14,FALSE),'Base Calendar'!N23)</f>
        <v>18</v>
      </c>
      <c r="O23" s="124">
        <f>IFERROR(VLOOKUP(GRef!B173,C_410,14,FALSE),'Base Calendar'!O23)</f>
        <v>19</v>
      </c>
      <c r="P23" s="124">
        <f>IFERROR(VLOOKUP(GRef!B174,C_410,14,FALSE),'Base Calendar'!P23)</f>
        <v>20</v>
      </c>
      <c r="Q23" s="324">
        <f>IFERROR(VLOOKUP(GRef!B175,C_410,14,FALSE),'Base Calendar'!Q23)</f>
        <v>21</v>
      </c>
    </row>
    <row r="24" spans="1:17" ht="12" customHeight="1">
      <c r="A24" s="124">
        <f>IFERROR(VLOOKUP(GRef!B115,C_410,14,FALSE),'Base Calendar'!A24)</f>
        <v>22</v>
      </c>
      <c r="B24" s="124">
        <f>IFERROR(VLOOKUP(GRef!B116,C_410,14,FALSE),'Base Calendar'!B24)</f>
        <v>23</v>
      </c>
      <c r="C24" s="124">
        <f>IFERROR(VLOOKUP(GRef!B117,C_410,14,FALSE),'Base Calendar'!C24)</f>
        <v>24</v>
      </c>
      <c r="D24" s="124">
        <f>IFERROR(VLOOKUP(GRef!B118,C_410,14,FALSE),'Base Calendar'!D24)</f>
        <v>25</v>
      </c>
      <c r="E24" s="324">
        <f>IFERROR(VLOOKUP(GRef!B119,C_410,14,FALSE),'Base Calendar'!E24)</f>
        <v>26</v>
      </c>
      <c r="F24" s="146"/>
      <c r="G24" s="124" t="str">
        <f>IFERROR(VLOOKUP(GRef!B143,C_410,14,FALSE),'Base Calendar'!G24)</f>
        <v>◯</v>
      </c>
      <c r="H24" s="124" t="str">
        <f>IFERROR(VLOOKUP(GRef!B144,C_410,14,FALSE),'Base Calendar'!H24)</f>
        <v>◯</v>
      </c>
      <c r="I24" s="124" t="str">
        <f>IFERROR(VLOOKUP(GRef!B145,C_410,14,FALSE),'Base Calendar'!I24)</f>
        <v>◯</v>
      </c>
      <c r="J24" s="124" t="str">
        <f>IFERROR(VLOOKUP(GRef!B146,C_410,14,FALSE),'Base Calendar'!J24)</f>
        <v>●</v>
      </c>
      <c r="K24" s="324" t="str">
        <f>IFERROR(VLOOKUP(GRef!B147,C_410,14,FALSE),'Base Calendar'!K24)</f>
        <v>●</v>
      </c>
      <c r="L24" s="146"/>
      <c r="M24" s="124" t="str">
        <f>IFERROR(VLOOKUP(GRef!B178,C_410,14,FALSE),'Base Calendar'!M24)</f>
        <v>◯</v>
      </c>
      <c r="N24" s="124" t="str">
        <f>IFERROR(VLOOKUP(GRef!B179,C_410,14,FALSE),'Base Calendar'!N24)</f>
        <v>●</v>
      </c>
      <c r="O24" s="124" t="str">
        <f>IFERROR(VLOOKUP(GRef!B180,C_410,14,FALSE),'Base Calendar'!O24)</f>
        <v>◯</v>
      </c>
      <c r="P24" s="124" t="str">
        <f>IFERROR(VLOOKUP(GRef!B181,C_410,14,FALSE),'Base Calendar'!P24)</f>
        <v>◯</v>
      </c>
      <c r="Q24" s="324" t="str">
        <f>IFERROR(VLOOKUP(GRef!B182,C_410,14,FALSE),'Base Calendar'!Q24)</f>
        <v>◯</v>
      </c>
    </row>
    <row r="25" spans="1:17" ht="12" customHeight="1" thickBot="1">
      <c r="A25" s="325">
        <f>IFERROR(VLOOKUP(GRef!B122,C_410,14,FALSE),'Base Calendar'!A25)</f>
        <v>29</v>
      </c>
      <c r="B25" s="325">
        <f>IFERROR(VLOOKUP(GRef!B123,C_410,14,FALSE),'Base Calendar'!B25)</f>
        <v>30</v>
      </c>
      <c r="C25" s="325">
        <f>IFERROR(VLOOKUP(GRef!B124,C_410,14,FALSE),'Base Calendar'!C25)</f>
        <v>31</v>
      </c>
      <c r="D25" s="325">
        <f>IFERROR(VLOOKUP(GRef!B125,C_410,14,FALSE),'Base Calendar'!D25)</f>
        <v>0</v>
      </c>
      <c r="E25" s="326">
        <f>IFERROR(VLOOKUP(GRef!B126,C_410,14,FALSE),'Base Calendar'!E25)</f>
        <v>0</v>
      </c>
      <c r="F25" s="157"/>
      <c r="G25" s="325">
        <f>IFERROR(VLOOKUP(GRef!B150,C_410,14,FALSE),'Base Calendar'!G25)</f>
        <v>26</v>
      </c>
      <c r="H25" s="325">
        <f>IFERROR(VLOOKUP(GRef!B151,C_410,14,FALSE),'Base Calendar'!H25)</f>
        <v>27</v>
      </c>
      <c r="I25" s="325">
        <f>IFERROR(VLOOKUP(GRef!B152,C_410,14,FALSE),'Base Calendar'!I25)</f>
        <v>28</v>
      </c>
      <c r="J25" s="325">
        <f>IFERROR(VLOOKUP(GRef!B153,C_410,14,FALSE),'Base Calendar'!J25)</f>
        <v>29</v>
      </c>
      <c r="K25" s="326">
        <f>IFERROR(VLOOKUP(GRef!B154,C_410,14,FALSE),'Base Calendar'!K25)</f>
        <v>30</v>
      </c>
      <c r="L25" s="146"/>
      <c r="M25" s="325" t="str">
        <f>IFERROR(VLOOKUP(GRef!B185,C_410,14,FALSE),'Base Calendar'!M25)</f>
        <v>◯</v>
      </c>
      <c r="N25" s="325">
        <f>IFERROR(VLOOKUP(GRef!I44,C_410,14,FALSE),'Base Calendar'!N25)</f>
        <v>0</v>
      </c>
      <c r="O25" s="325">
        <f>IFERROR(VLOOKUP(GRef!I45,C_410,14,FALSE),'Base Calendar'!O25)</f>
        <v>0</v>
      </c>
      <c r="P25" s="325">
        <f>IFERROR(VLOOKUP(GRef!I46,C_410,14,FALSE),'Base Calendar'!P25)</f>
        <v>0</v>
      </c>
      <c r="Q25" s="326">
        <f>IFERROR(VLOOKUP(GRef!I47,C_410,14,FALSE),'Base Calendar'!Q25)</f>
        <v>0</v>
      </c>
    </row>
    <row r="26" spans="1:17" ht="12" customHeight="1">
      <c r="A26" s="151">
        <v>15</v>
      </c>
      <c r="B26" s="158" t="s">
        <v>135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IFERROR(VLOOKUP(GRef!B186,C_410,14,FALSE),'Base Calendar'!B33)</f>
        <v>●</v>
      </c>
      <c r="C33" s="124" t="str">
        <f>IFERROR(VLOOKUP(GRef!B187,C_410,14,FALSE),'Base Calendar'!C33)</f>
        <v>◯</v>
      </c>
      <c r="D33" s="124" t="str">
        <f>IFERROR(VLOOKUP(GRef!B188,C_410,14,FALSE),'Base Calendar'!D33)</f>
        <v>◯</v>
      </c>
      <c r="E33" s="324" t="str">
        <f>IFERROR(VLOOKUP(GRef!B189,C_410,14,FALSE),'Base Calendar'!E33)</f>
        <v>◯</v>
      </c>
      <c r="F33" s="146"/>
      <c r="G33" s="124" t="str">
        <f>IFERROR(VLOOKUP(GRef!B213,C_410,14,FALSE),'Base Calendar'!G33)</f>
        <v xml:space="preserve"> </v>
      </c>
      <c r="H33" s="124" t="str">
        <f>IFERROR(VLOOKUP(GRef!B214,C_410,14,FALSE),'Base Calendar'!H33)</f>
        <v xml:space="preserve"> </v>
      </c>
      <c r="I33" s="124">
        <f>IFERROR(VLOOKUP(GRef!B215,C_410,14,FALSE),'Base Calendar'!I33)</f>
        <v>0</v>
      </c>
      <c r="J33" s="124">
        <f>IFERROR(VLOOKUP(GRef!B216,C_410,14,FALSE),'Base Calendar'!J33)</f>
        <v>0</v>
      </c>
      <c r="K33" s="324">
        <f>IFERROR(VLOOKUP(GRef!B217,C_410,14,FALSE),'Base Calendar'!K33)</f>
        <v>1</v>
      </c>
      <c r="L33" s="146"/>
      <c r="M33" s="124">
        <f>IFERROR(VLOOKUP(GRef!B241,C_410,14,FALSE),'Base Calendar'!M33)</f>
        <v>0</v>
      </c>
      <c r="N33" s="124" t="str">
        <f>IFERROR(VLOOKUP(GRef!B242,C_410,14,FALSE),'Base Calendar'!N33)</f>
        <v xml:space="preserve"> </v>
      </c>
      <c r="O33" s="124">
        <f>IFERROR(VLOOKUP(GRef!B243,C_410,14,FALSE),'Base Calendar'!O33)</f>
        <v>0</v>
      </c>
      <c r="P33" s="124">
        <f>IFERROR(VLOOKUP(GRef!B244,C_410,14,FALSE),'Base Calendar'!P33)</f>
        <v>0</v>
      </c>
      <c r="Q33" s="324">
        <f>IFERROR(VLOOKUP(GRef!B245,C_410,14,FALSE),'Base Calendar'!Q33)</f>
        <v>1</v>
      </c>
    </row>
    <row r="34" spans="1:17" ht="12" customHeight="1">
      <c r="A34" s="124" t="str">
        <f>IFERROR(VLOOKUP(GRef!B192,C_410,14,FALSE),'Base Calendar'!A34)</f>
        <v>◯</v>
      </c>
      <c r="B34" s="124">
        <f>IFERROR(VLOOKUP(GRef!B193,C_410,14,FALSE),'Base Calendar'!B34)</f>
        <v>8</v>
      </c>
      <c r="C34" s="124">
        <f>IFERROR(VLOOKUP(GRef!B194,C_410,14,FALSE),'Base Calendar'!C34)</f>
        <v>9</v>
      </c>
      <c r="D34" s="124">
        <f>IFERROR(VLOOKUP(GRef!B195,C_410,14,FALSE),'Base Calendar'!D34)</f>
        <v>10</v>
      </c>
      <c r="E34" s="324">
        <f>IFERROR(VLOOKUP(GRef!B196,C_410,14,FALSE),'Base Calendar'!E34)</f>
        <v>11</v>
      </c>
      <c r="F34" s="146"/>
      <c r="G34" s="124">
        <f>IFERROR(VLOOKUP(GRef!B220,C_410,14,FALSE),'Base Calendar'!G34)</f>
        <v>4</v>
      </c>
      <c r="H34" s="124">
        <f>IFERROR(VLOOKUP(GRef!B221,C_410,14,FALSE),'Base Calendar'!H34)</f>
        <v>5</v>
      </c>
      <c r="I34" s="124">
        <f>IFERROR(VLOOKUP(GRef!B222,C_410,14,FALSE),'Base Calendar'!I34)</f>
        <v>6</v>
      </c>
      <c r="J34" s="124">
        <f>IFERROR(VLOOKUP(GRef!B223,C_410,14,FALSE),'Base Calendar'!J34)</f>
        <v>7</v>
      </c>
      <c r="K34" s="324">
        <f>IFERROR(VLOOKUP(GRef!B224,C_410,14,FALSE),'Base Calendar'!K34)</f>
        <v>8</v>
      </c>
      <c r="L34" s="146"/>
      <c r="M34" s="124">
        <f>IFERROR(VLOOKUP(GRef!B248,C_410,14,FALSE),'Base Calendar'!M34)</f>
        <v>4</v>
      </c>
      <c r="N34" s="124">
        <f>IFERROR(VLOOKUP(GRef!B249,C_410,14,FALSE),'Base Calendar'!N34)</f>
        <v>5</v>
      </c>
      <c r="O34" s="124">
        <f>IFERROR(VLOOKUP(GRef!B250,C_410,14,FALSE),'Base Calendar'!O34)</f>
        <v>6</v>
      </c>
      <c r="P34" s="124">
        <f>IFERROR(VLOOKUP(GRef!B251,C_410,14,FALSE),'Base Calendar'!P34)</f>
        <v>7</v>
      </c>
      <c r="Q34" s="324">
        <f>IFERROR(VLOOKUP(GRef!B252,C_410,14,FALSE),'Base Calendar'!Q34)</f>
        <v>8</v>
      </c>
    </row>
    <row r="35" spans="1:17" ht="12" customHeight="1">
      <c r="A35" s="124">
        <f>IFERROR(VLOOKUP(GRef!B199,C_410,14,FALSE),'Base Calendar'!A35)</f>
        <v>14</v>
      </c>
      <c r="B35" s="124">
        <f>IFERROR(VLOOKUP(GRef!B200,C_410,14,FALSE),'Base Calendar'!B35)</f>
        <v>15</v>
      </c>
      <c r="C35" s="124">
        <f>IFERROR(VLOOKUP(GRef!B201,C_410,14,FALSE),'Base Calendar'!C35)</f>
        <v>16</v>
      </c>
      <c r="D35" s="124">
        <f>IFERROR(VLOOKUP(GRef!B202,C_410,14,FALSE),'Base Calendar'!D35)</f>
        <v>17</v>
      </c>
      <c r="E35" s="324">
        <f>IFERROR(VLOOKUP(GRef!B203,C_410,14,FALSE),'Base Calendar'!E35)</f>
        <v>18</v>
      </c>
      <c r="F35" s="146"/>
      <c r="G35" s="124">
        <f>IFERROR(VLOOKUP(GRef!B227,C_410,14,FALSE),'Base Calendar'!G35)</f>
        <v>11</v>
      </c>
      <c r="H35" s="124">
        <f>IFERROR(VLOOKUP(GRef!B228,C_410,14,FALSE),'Base Calendar'!H35)</f>
        <v>12</v>
      </c>
      <c r="I35" s="124">
        <f>IFERROR(VLOOKUP(GRef!B229,C_410,14,FALSE),'Base Calendar'!I35)</f>
        <v>13</v>
      </c>
      <c r="J35" s="124">
        <f>IFERROR(VLOOKUP(GRef!B230,C_410,14,FALSE),'Base Calendar'!J35)</f>
        <v>14</v>
      </c>
      <c r="K35" s="324">
        <f>IFERROR(VLOOKUP(GRef!B231,C_410,14,FALSE),'Base Calendar'!K35)</f>
        <v>15</v>
      </c>
      <c r="L35" s="146"/>
      <c r="M35" s="124">
        <f>IFERROR(VLOOKUP(GRef!B255,C_410,14,FALSE),'Base Calendar'!M35)</f>
        <v>11</v>
      </c>
      <c r="N35" s="124">
        <f>IFERROR(VLOOKUP(GRef!B256,C_410,14,FALSE),'Base Calendar'!N35)</f>
        <v>12</v>
      </c>
      <c r="O35" s="124">
        <f>IFERROR(VLOOKUP(GRef!B257,C_410,14,FALSE),'Base Calendar'!O35)</f>
        <v>13</v>
      </c>
      <c r="P35" s="124">
        <f>IFERROR(VLOOKUP(GRef!B258,C_410,14,FALSE),'Base Calendar'!P35)</f>
        <v>14</v>
      </c>
      <c r="Q35" s="324">
        <f>IFERROR(VLOOKUP(GRef!B259,C_410,14,FALSE),'Base Calendar'!Q35)</f>
        <v>15</v>
      </c>
    </row>
    <row r="36" spans="1:17" ht="12" customHeight="1">
      <c r="A36" s="124" t="str">
        <f>IFERROR(VLOOKUP(GRef!B206,C_410,14,FALSE),'Base Calendar'!A36)</f>
        <v>◯</v>
      </c>
      <c r="B36" s="124">
        <f>IFERROR(VLOOKUP(GRef!B207,C_410,14,FALSE),'Base Calendar'!B36)</f>
        <v>22</v>
      </c>
      <c r="C36" s="124">
        <f>IFERROR(VLOOKUP(GRef!B208,C_410,14,FALSE),'Base Calendar'!C36)</f>
        <v>23</v>
      </c>
      <c r="D36" s="124">
        <f>IFERROR(VLOOKUP(GRef!B209,C_410,14,FALSE),'Base Calendar'!D36)</f>
        <v>24</v>
      </c>
      <c r="E36" s="324">
        <f>IFERROR(VLOOKUP(GRef!B210,C_410,14,FALSE),'Base Calendar'!E36)</f>
        <v>25</v>
      </c>
      <c r="F36" s="146"/>
      <c r="G36" s="124" t="str">
        <f>IFERROR(VLOOKUP(GRef!B234,C_410,14,FALSE),'Base Calendar'!G36)</f>
        <v>◯</v>
      </c>
      <c r="H36" s="124">
        <f>IFERROR(VLOOKUP(GRef!B235,C_410,14,FALSE),'Base Calendar'!H36)</f>
        <v>19</v>
      </c>
      <c r="I36" s="124">
        <f>IFERROR(VLOOKUP(GRef!B236,C_410,14,FALSE),'Base Calendar'!I36)</f>
        <v>20</v>
      </c>
      <c r="J36" s="124">
        <f>IFERROR(VLOOKUP(GRef!B237,C_410,14,FALSE),'Base Calendar'!J36)</f>
        <v>21</v>
      </c>
      <c r="K36" s="324">
        <f>IFERROR(VLOOKUP(GRef!B238,C_410,14,FALSE),'Base Calendar'!K36)</f>
        <v>22</v>
      </c>
      <c r="L36" s="146"/>
      <c r="M36" s="124" t="str">
        <f>IFERROR(VLOOKUP(GRef!B262,C_410,14,FALSE),'Base Calendar'!M36)</f>
        <v>◯</v>
      </c>
      <c r="N36" s="124" t="str">
        <f>IFERROR(VLOOKUP(GRef!B263,C_410,14,FALSE),'Base Calendar'!N36)</f>
        <v>◯</v>
      </c>
      <c r="O36" s="124" t="str">
        <f>IFERROR(VLOOKUP(GRef!B264,C_410,14,FALSE),'Base Calendar'!O36)</f>
        <v>◯</v>
      </c>
      <c r="P36" s="124" t="str">
        <f>IFERROR(VLOOKUP(GRef!B265,C_410,14,FALSE),'Base Calendar'!P36)</f>
        <v>◯</v>
      </c>
      <c r="Q36" s="324" t="str">
        <f>IFERROR(VLOOKUP(GRef!B266,C_410,14,FALSE),'Base Calendar'!Q36)</f>
        <v>◯</v>
      </c>
    </row>
    <row r="37" spans="1:17" ht="12" customHeight="1" thickBot="1">
      <c r="A37" s="325">
        <f>IFERROR(VLOOKUP(GRef!B213,C_410,14,FALSE),'Base Calendar'!A37)</f>
        <v>28</v>
      </c>
      <c r="B37" s="325">
        <f>IFERROR(VLOOKUP(GRef!B214,C_410,14,FALSE),'Base Calendar'!B37)</f>
        <v>29</v>
      </c>
      <c r="C37" s="325">
        <f>IFERROR(VLOOKUP(GRef!B215,C_410,14,FALSE),'Base Calendar'!C37)</f>
        <v>30</v>
      </c>
      <c r="D37" s="325">
        <f>IFERROR(VLOOKUP(GRef!B216,C_410,14,FALSE),'Base Calendar'!D37)</f>
        <v>31</v>
      </c>
      <c r="E37" s="326" t="str">
        <f>IFERROR(VLOOKUP(GRef!B217,C_410,14,FALSE),'Base Calendar'!E37)</f>
        <v xml:space="preserve"> </v>
      </c>
      <c r="F37" s="157"/>
      <c r="G37" s="325">
        <f>IFERROR(VLOOKUP(GRef!B241,C_410,14,FALSE),'Base Calendar'!G37)</f>
        <v>25</v>
      </c>
      <c r="H37" s="325">
        <f>IFERROR(VLOOKUP(GRef!B242,C_410,14,FALSE),'Base Calendar'!H37)</f>
        <v>26</v>
      </c>
      <c r="I37" s="325">
        <f>IFERROR(VLOOKUP(GRef!B243,C_410,14,FALSE),'Base Calendar'!I37)</f>
        <v>27</v>
      </c>
      <c r="J37" s="325">
        <f>IFERROR(VLOOKUP(GRef!B244,C_410,14,FALSE),'Base Calendar'!J37)</f>
        <v>28</v>
      </c>
      <c r="K37" s="326">
        <f>IFERROR(VLOOKUP(GRef!B245,C_410,14,FALSE),'Base Calendar'!K37)</f>
        <v>0</v>
      </c>
      <c r="L37" s="146"/>
      <c r="M37" s="325" t="str">
        <f>IFERROR(VLOOKUP(GRef!B269,C_410,14,FALSE),'Base Calendar'!M37)</f>
        <v>◯</v>
      </c>
      <c r="N37" s="325">
        <f>IFERROR(VLOOKUP(GRef!B270,C_410,14,FALSE),'Base Calendar'!N37)</f>
        <v>26</v>
      </c>
      <c r="O37" s="325">
        <f>IFERROR(VLOOKUP(GRef!B271,C_410,14,FALSE),'Base Calendar'!O37)</f>
        <v>27</v>
      </c>
      <c r="P37" s="325">
        <f>IFERROR(VLOOKUP(GRef!B272,C_410,14,FALSE),'Base Calendar'!P37)</f>
        <v>28</v>
      </c>
      <c r="Q37" s="326">
        <f>IFERROR(VLOOKUP(GRef!B273,C_410,14,FALSE),'Base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135</v>
      </c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IFERROR(VLOOKUP(GRef!B276,C_410,14,FALSE),'Base Calendar'!A45)</f>
        <v>1</v>
      </c>
      <c r="B45" s="124">
        <f>IFERROR(VLOOKUP(GRef!B277,C_410,14,FALSE),'Base Calendar'!B45)</f>
        <v>2</v>
      </c>
      <c r="C45" s="124">
        <f>IFERROR(VLOOKUP(GRef!B278,C_410,14,FALSE),'Base Calendar'!C45)</f>
        <v>3</v>
      </c>
      <c r="D45" s="124">
        <f>IFERROR(VLOOKUP(GRef!B279,C_410,14,FALSE),'Base Calendar'!D45)</f>
        <v>4</v>
      </c>
      <c r="E45" s="324">
        <f>IFERROR(VLOOKUP(GRef!B280,C_410,14,FALSE),'Base Calendar'!E45)</f>
        <v>5</v>
      </c>
      <c r="F45" s="139"/>
      <c r="G45" s="124">
        <f>IFERROR(VLOOKUP(GRef!B304,C_410,14,FALSE),'Base Calendar'!G45)</f>
        <v>0</v>
      </c>
      <c r="H45" s="124">
        <f>IFERROR(VLOOKUP(GRef!B305,C_410,14,FALSE),'Base Calendar'!H45)</f>
        <v>0</v>
      </c>
      <c r="I45" s="124">
        <f>IFERROR(VLOOKUP(GRef!B306,C_410,14,FALSE),'Base Calendar'!I45)</f>
        <v>1</v>
      </c>
      <c r="J45" s="124">
        <f>IFERROR(VLOOKUP(GRef!B307,C_410,14,FALSE),'Base Calendar'!J45)</f>
        <v>2</v>
      </c>
      <c r="K45" s="324">
        <f>IFERROR(VLOOKUP(GRef!B308,C_410,14,FALSE),'Base Calendar'!K45)</f>
        <v>3</v>
      </c>
      <c r="L45" s="146"/>
      <c r="M45" s="124">
        <f>IFERROR(VLOOKUP(GRef!B339,C_410,14,FALSE),'Base Calendar'!M45)</f>
        <v>3</v>
      </c>
      <c r="N45" s="124">
        <f>IFERROR(VLOOKUP(GRef!B340,C_410,14,FALSE),'Base Calendar'!N45)</f>
        <v>4</v>
      </c>
      <c r="O45" s="124">
        <f>IFERROR(VLOOKUP(GRef!B341,C_410,14,FALSE),'Base Calendar'!O45)</f>
        <v>5</v>
      </c>
      <c r="P45" s="124">
        <f>IFERROR(VLOOKUP(GRef!B342,C_410,14,FALSE),'Base Calendar'!P45)</f>
        <v>6</v>
      </c>
      <c r="Q45" s="324">
        <f>IFERROR(VLOOKUP(GRef!B343,C_410,14,FALSE),'Base Calendar'!Q45)</f>
        <v>7</v>
      </c>
    </row>
    <row r="46" spans="1:17" ht="12" customHeight="1">
      <c r="A46" s="124">
        <f>IFERROR(VLOOKUP(GRef!B283,C_410,14,FALSE),'Base Calendar'!A46)</f>
        <v>8</v>
      </c>
      <c r="B46" s="124">
        <f>IFERROR(VLOOKUP(GRef!B284,C_410,14,FALSE),'Base Calendar'!B46)</f>
        <v>9</v>
      </c>
      <c r="C46" s="124">
        <f>IFERROR(VLOOKUP(GRef!B285,C_410,14,FALSE),'Base Calendar'!C46)</f>
        <v>10</v>
      </c>
      <c r="D46" s="124">
        <f>IFERROR(VLOOKUP(GRef!B286,C_410,14,FALSE),'Base Calendar'!D46)</f>
        <v>11</v>
      </c>
      <c r="E46" s="324">
        <f>IFERROR(VLOOKUP(GRef!B287,C_410,14,FALSE),'Base Calendar'!E46)</f>
        <v>12</v>
      </c>
      <c r="F46" s="146"/>
      <c r="G46" s="124">
        <f>IFERROR(VLOOKUP(GRef!B311,C_410,14,FALSE),'Base Calendar'!G46)</f>
        <v>6</v>
      </c>
      <c r="H46" s="124">
        <f>IFERROR(VLOOKUP(GRef!B312,C_410,14,FALSE),'Base Calendar'!H46)</f>
        <v>7</v>
      </c>
      <c r="I46" s="124">
        <f>IFERROR(VLOOKUP(GRef!B313,C_410,14,FALSE),'Base Calendar'!I46)</f>
        <v>8</v>
      </c>
      <c r="J46" s="124">
        <f>IFERROR(VLOOKUP(GRef!B314,C_410,14,FALSE),'Base Calendar'!J46)</f>
        <v>9</v>
      </c>
      <c r="K46" s="324">
        <f>IFERROR(VLOOKUP(GRef!B315,C_410,14,FALSE),'Base Calendar'!K46)</f>
        <v>10</v>
      </c>
      <c r="L46" s="146"/>
      <c r="M46" s="124">
        <f>IFERROR(VLOOKUP(GRef!B346,C_410,14,FALSE),'Base Calendar'!M46)</f>
        <v>10</v>
      </c>
      <c r="N46" s="124">
        <f>IFERROR(VLOOKUP(GRef!B3463,C_410,14,FALSE),'Base Calendar'!N46)</f>
        <v>11</v>
      </c>
      <c r="O46" s="124">
        <f>IFERROR(VLOOKUP(GRef!B348,C_410,14,FALSE),'Base Calendar'!O46)</f>
        <v>12</v>
      </c>
      <c r="P46" s="124">
        <f>IFERROR(VLOOKUP(GRef!B349,C_410,14,FALSE),'Base Calendar'!P46)</f>
        <v>13</v>
      </c>
      <c r="Q46" s="324">
        <f>IFERROR(VLOOKUP(GRef!B350,C_410,14,FALSE),'Base Calendar'!Q46)</f>
        <v>14</v>
      </c>
    </row>
    <row r="47" spans="1:17" ht="12" customHeight="1">
      <c r="A47" s="124">
        <f>IFERROR(VLOOKUP(GRef!B290,C_410,14,FALSE),'Base Calendar'!A47)</f>
        <v>15</v>
      </c>
      <c r="B47" s="124">
        <f>IFERROR(VLOOKUP(GRef!B291,C_410,14,FALSE),'Base Calendar'!B47)</f>
        <v>16</v>
      </c>
      <c r="C47" s="124">
        <f>IFERROR(VLOOKUP(GRef!B292,C_410,14,FALSE),'Base Calendar'!C47)</f>
        <v>17</v>
      </c>
      <c r="D47" s="124">
        <f>IFERROR(VLOOKUP(GRef!B293,C_410,14,FALSE),'Base Calendar'!D47)</f>
        <v>18</v>
      </c>
      <c r="E47" s="324" t="str">
        <f>IFERROR(VLOOKUP(GRef!B294,C_410,14,FALSE),'Base Calendar'!E47)</f>
        <v>◯</v>
      </c>
      <c r="F47" s="146"/>
      <c r="G47" s="124">
        <f>IFERROR(VLOOKUP(GRef!B318,C_410,14,FALSE),'Base Calendar'!G47)</f>
        <v>13</v>
      </c>
      <c r="H47" s="124">
        <f>IFERROR(VLOOKUP(GRef!B319,C_410,14,FALSE),'Base Calendar'!H47)</f>
        <v>14</v>
      </c>
      <c r="I47" s="124">
        <f>IFERROR(VLOOKUP(GRef!B320,C_410,14,FALSE),'Base Calendar'!I47)</f>
        <v>15</v>
      </c>
      <c r="J47" s="124">
        <f>IFERROR(VLOOKUP(GRef!B321,C_410,14,FALSE),'Base Calendar'!J47)</f>
        <v>16</v>
      </c>
      <c r="K47" s="324">
        <f>IFERROR(VLOOKUP(GRef!B322,C_410,14,FALSE),'Base Calendar'!K47)</f>
        <v>17</v>
      </c>
      <c r="L47" s="323"/>
      <c r="M47" s="124">
        <f>IFERROR(VLOOKUP(GRef!B353,C_410,14,FALSE),'Base Calendar'!M47)</f>
        <v>17</v>
      </c>
      <c r="N47" s="124">
        <f>IFERROR(VLOOKUP(GRef!B354,C_410,14,FALSE),'Base Calendar'!N47)</f>
        <v>18</v>
      </c>
      <c r="O47" s="124">
        <f>IFERROR(VLOOKUP(GRef!B355,C_410,14,FALSE),'Base Calendar'!O47)</f>
        <v>19</v>
      </c>
      <c r="P47" s="124">
        <f>IFERROR(VLOOKUP(GRef!B356,C_410,14,FALSE),'Base Calendar'!P47)</f>
        <v>20</v>
      </c>
      <c r="Q47" s="324">
        <f>IFERROR(VLOOKUP(GRef!B357,C_410,14,FALSE),'Base Calendar'!Q47)</f>
        <v>21</v>
      </c>
    </row>
    <row r="48" spans="1:17" ht="12" customHeight="1">
      <c r="A48" s="124">
        <f>IFERROR(VLOOKUP(GRef!B297,C_410,14,FALSE),'Base Calendar'!A48)</f>
        <v>22</v>
      </c>
      <c r="B48" s="124">
        <f>IFERROR(VLOOKUP(GRef!B298,C_410,14,FALSE),'Base Calendar'!B48)</f>
        <v>23</v>
      </c>
      <c r="C48" s="124">
        <f>IFERROR(VLOOKUP(GRef!B299,C_410,14,FALSE),'Base Calendar'!C48)</f>
        <v>24</v>
      </c>
      <c r="D48" s="124">
        <f>IFERROR(VLOOKUP(GRef!B300,C_410,14,FALSE),'Base Calendar'!D48)</f>
        <v>25</v>
      </c>
      <c r="E48" s="324">
        <f>IFERROR(VLOOKUP(GRef!B301,C_410,14,FALSE),'Base Calendar'!E48)</f>
        <v>26</v>
      </c>
      <c r="F48" s="146"/>
      <c r="G48" s="124">
        <f>IFERROR(VLOOKUP(GRef!B325,C_410,14,FALSE),'Base Calendar'!G48)</f>
        <v>20</v>
      </c>
      <c r="H48" s="124">
        <f>IFERROR(VLOOKUP(GRef!B326,C_410,14,FALSE),'Base Calendar'!H48)</f>
        <v>21</v>
      </c>
      <c r="I48" s="124">
        <f>IFERROR(VLOOKUP(GRef!B327,C_410,14,FALSE),'Base Calendar'!I48)</f>
        <v>22</v>
      </c>
      <c r="J48" s="124">
        <f>IFERROR(VLOOKUP(GRef!B328,C_410,14,FALSE),'Base Calendar'!J48)</f>
        <v>23</v>
      </c>
      <c r="K48" s="324">
        <f>IFERROR(VLOOKUP(GRef!B329,C_410,14,FALSE),'Base Calendar'!K48)</f>
        <v>24</v>
      </c>
      <c r="L48" s="146"/>
      <c r="M48" s="124">
        <f>IFERROR(VLOOKUP(GRef!B360,C_410,14,FALSE),'Base Calendar'!M48)</f>
        <v>24</v>
      </c>
      <c r="N48" s="124">
        <f>IFERROR(VLOOKUP(GRef!B361,C_410,14,FALSE),'Base Calendar'!N48)</f>
        <v>25</v>
      </c>
      <c r="O48" s="124">
        <f>IFERROR(VLOOKUP(GRef!B362,C_410,14,FALSE),'Base Calendar'!O48)</f>
        <v>26</v>
      </c>
      <c r="P48" s="124">
        <f>IFERROR(VLOOKUP(GRef!B363,C_410,14,FALSE),'Base Calendar'!P48)</f>
        <v>27</v>
      </c>
      <c r="Q48" s="324">
        <f>IFERROR(VLOOKUP(GRef!B364,C_410,14,FALSE),'Base Calendar'!Q48)</f>
        <v>28</v>
      </c>
    </row>
    <row r="49" spans="1:19" ht="12" customHeight="1" thickBot="1">
      <c r="A49" s="325">
        <f>IFERROR(VLOOKUP(GRef!B304,C_410,14,FALSE),'Base Calendar'!A49)</f>
        <v>29</v>
      </c>
      <c r="B49" s="325">
        <f>IFERROR(VLOOKUP(GRef!B305,C_410,14,FALSE),'Base Calendar'!B49)</f>
        <v>30</v>
      </c>
      <c r="C49" s="325" t="str">
        <f>IFERROR(VLOOKUP(GRef!B306,C_410,14,FALSE),'Base Calendar'!C49)</f>
        <v xml:space="preserve"> </v>
      </c>
      <c r="D49" s="325" t="str">
        <f>IFERROR(VLOOKUP(GRef!B307,C_410,14,FALSE),'Base Calendar'!D49)</f>
        <v xml:space="preserve"> </v>
      </c>
      <c r="E49" s="326" t="str">
        <f>IFERROR(VLOOKUP(GRef!B308,C_410,14,FALSE),'Base Calendar'!E49)</f>
        <v xml:space="preserve"> </v>
      </c>
      <c r="F49" s="146"/>
      <c r="G49" s="325" t="str">
        <f>IFERROR(VLOOKUP(GRef!B332,C_410,14,FALSE),'Base Calendar'!G49)</f>
        <v>●</v>
      </c>
      <c r="H49" s="325">
        <f>IFERROR(VLOOKUP(GRef!B333,C_410,14,FALSE),'Base Calendar'!H49)</f>
        <v>28</v>
      </c>
      <c r="I49" s="325">
        <f>IFERROR(VLOOKUP(GRef!B334,C_410,14,FALSE),'Base Calendar'!I49)</f>
        <v>29</v>
      </c>
      <c r="J49" s="325" t="str">
        <f>IFERROR(VLOOKUP(GRef!B335,C_410,14,FALSE),'Base Calendar'!J49)</f>
        <v></v>
      </c>
      <c r="K49" s="326">
        <f>IFERROR(VLOOKUP(GRef!B336,C_410,14,FALSE),'Base Calendar'!K49)</f>
        <v>31</v>
      </c>
      <c r="L49" s="169"/>
      <c r="M49" s="325">
        <f>IFERROR(VLOOKUP(GRef!B367,C_410,14,FALSE),'Base Calendar'!M49)</f>
        <v>0</v>
      </c>
      <c r="N49" s="325">
        <f>IFERROR(VLOOKUP(GRef!B368,C_410,14,FALSE),'Base Calendar'!N49)</f>
        <v>0</v>
      </c>
      <c r="O49" s="325">
        <f>IFERROR(VLOOKUP(GRef!B369,C_410,14,FALSE),'Base Calendar'!O49)</f>
        <v>0</v>
      </c>
      <c r="P49" s="325">
        <f>IFERROR(VLOOKUP(GRef!B370,C_410,14,FALSE),'Base Calendar'!P49)</f>
        <v>0</v>
      </c>
      <c r="Q49" s="326">
        <f>IFERROR(VLOOKUP(GRef!B371,C_410,14,FALSE),'Base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1">
        <f>DAY(GRef!N378)</f>
        <v>30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uqrx8OWFik5hcE9rFbWbufJdO2sPOzrtlKNiOa65Jos092whjCqmuyCdfLtZ+pybCToShT7p5SOTrNih8R+CJA==" saltValue="lfXWQSN0ax1hHrqe8kK0o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90" priority="7" stopIfTrue="1" operator="equal">
      <formula>0</formula>
    </cfRule>
  </conditionalFormatting>
  <conditionalFormatting sqref="A9:Q13">
    <cfRule type="cellIs" dxfId="89" priority="4" stopIfTrue="1" operator="equal">
      <formula>0</formula>
    </cfRule>
    <cfRule type="cellIs" dxfId="88" priority="5" stopIfTrue="1" operator="equal">
      <formula>15.5</formula>
    </cfRule>
    <cfRule type="cellIs" dxfId="87" priority="6" stopIfTrue="1" operator="equal">
      <formula>0</formula>
    </cfRule>
  </conditionalFormatting>
  <conditionalFormatting sqref="A21:Q25">
    <cfRule type="cellIs" dxfId="86" priority="3" stopIfTrue="1" operator="equal">
      <formula>0</formula>
    </cfRule>
  </conditionalFormatting>
  <conditionalFormatting sqref="A33:Q37">
    <cfRule type="cellIs" dxfId="85" priority="2" stopIfTrue="1" operator="equal">
      <formula>0</formula>
    </cfRule>
  </conditionalFormatting>
  <conditionalFormatting sqref="A45:Q49">
    <cfRule type="cellIs" dxfId="84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GRef!O1</f>
        <v>415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6" t="s">
        <v>122</v>
      </c>
      <c r="Q5" s="377">
        <f>GRef!O376</f>
        <v>186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IFERROR(VLOOKUP(GRef!B3,C_415,13,FALSE),'Base Calendar'!A9)</f>
        <v>2</v>
      </c>
      <c r="B9" s="124">
        <f>IFERROR(VLOOKUP(GRef!B4,C_415,13,FALSE),'Base Calendar'!B9)</f>
        <v>3</v>
      </c>
      <c r="C9" s="124">
        <f>IFERROR(VLOOKUP(GRef!B5,C_415,13,FALSE),'Base Calendar'!C9)</f>
        <v>4</v>
      </c>
      <c r="D9" s="124">
        <f>IFERROR(VLOOKUP(GRef!B6,C_415,13,FALSE),'Base Calendar'!D9)</f>
        <v>5</v>
      </c>
      <c r="E9" s="324">
        <f>IFERROR(VLOOKUP(GRef!B7,C_415,13,FALSE),'Base Calendar'!E9)</f>
        <v>6</v>
      </c>
      <c r="F9" s="146"/>
      <c r="G9" s="124">
        <f>IFERROR(VLOOKUP(GRef!B31,C_415,13,FALSE),'Base Calendar'!G9)</f>
        <v>0</v>
      </c>
      <c r="H9" s="124">
        <f>IFERROR(VLOOKUP(GRef!B32,C_415,13,FALSE),'Base Calendar'!H9)</f>
        <v>0</v>
      </c>
      <c r="I9" s="124">
        <f>IFERROR(VLOOKUP(GRef!B33,C_415,13,FALSE),'Base Calendar'!I9)</f>
        <v>1</v>
      </c>
      <c r="J9" s="124">
        <f>IFERROR(VLOOKUP(GRef!B34,C_415,13,FALSE),'Base Calendar'!J9)</f>
        <v>2</v>
      </c>
      <c r="K9" s="324">
        <f>IFERROR(VLOOKUP(GRef!B35,C_415,13,FALSE),'Base Calendar'!K9)</f>
        <v>3</v>
      </c>
      <c r="L9" s="146"/>
      <c r="M9" s="124" t="str">
        <f>IFERROR(VLOOKUP(GRef!B66,C_415,13,FALSE),'Base Calendar'!M9)</f>
        <v>●</v>
      </c>
      <c r="N9" s="124">
        <f>IFERROR(VLOOKUP(GRef!B67,C_415,13,FALSE),'Base Calendar'!N9)</f>
        <v>4</v>
      </c>
      <c r="O9" s="124">
        <f>IFERROR(VLOOKUP(GRef!B68,C_415,13,FALSE),'Base Calendar'!O9)</f>
        <v>5</v>
      </c>
      <c r="P9" s="124">
        <f>IFERROR(VLOOKUP(GRef!B69,C_415,13,FALSE),'Base Calendar'!P9)</f>
        <v>6</v>
      </c>
      <c r="Q9" s="324">
        <f>IFERROR(VLOOKUP(GRef!B70,C_415,13,FALSE),'Base Calendar'!Q9)</f>
        <v>7</v>
      </c>
      <c r="S9" s="147"/>
    </row>
    <row r="10" spans="1:19" ht="12" customHeight="1">
      <c r="A10" s="124">
        <f>IFERROR(VLOOKUP(GRef!B10,C_415,13,FALSE),'Base Calendar'!A10)</f>
        <v>9</v>
      </c>
      <c r="B10" s="124">
        <f>IFERROR(VLOOKUP(GRef!B11,C_415,13,FALSE),'Base Calendar'!B10)</f>
        <v>10</v>
      </c>
      <c r="C10" s="124">
        <f>IFERROR(VLOOKUP(GRef!B12,C_415,13,FALSE),'Base Calendar'!C10)</f>
        <v>11</v>
      </c>
      <c r="D10" s="124">
        <f>IFERROR(VLOOKUP(GRef!B13,C_415,13,FALSE),'Base Calendar'!D10)</f>
        <v>12</v>
      </c>
      <c r="E10" s="324">
        <f>IFERROR(VLOOKUP(GRef!B14,C_415,13,FALSE),'Base Calendar'!E10)</f>
        <v>13</v>
      </c>
      <c r="F10" s="323"/>
      <c r="G10" s="124">
        <f>IFERROR(VLOOKUP(GRef!B38,C_415,13,FALSE),'Base Calendar'!G10)</f>
        <v>6</v>
      </c>
      <c r="H10" s="124">
        <f>IFERROR(VLOOKUP(GRef!B39,C_415,13,FALSE),'Base Calendar'!H10)</f>
        <v>7</v>
      </c>
      <c r="I10" s="124">
        <f>IFERROR(VLOOKUP(GRef!B40,C_415,13,FALSE),'Base Calendar'!I10)</f>
        <v>8</v>
      </c>
      <c r="J10" s="124">
        <f>IFERROR(VLOOKUP(GRef!B41,C_415,13,FALSE),'Base Calendar'!J10)</f>
        <v>9</v>
      </c>
      <c r="K10" s="324">
        <f>IFERROR(VLOOKUP(GRef!B42,C_415,13,FALSE),'Base Calendar'!K10)</f>
        <v>10</v>
      </c>
      <c r="L10" s="146"/>
      <c r="M10" s="124">
        <f>IFERROR(VLOOKUP(GRef!B73,C_415,13,FALSE),'Base Calendar'!M10)</f>
        <v>10</v>
      </c>
      <c r="N10" s="124">
        <f>IFERROR(VLOOKUP(GRef!B74,C_415,13,FALSE),'Base Calendar'!N10)</f>
        <v>11</v>
      </c>
      <c r="O10" s="124">
        <f>IFERROR(VLOOKUP(GRef!B75,C_415,13,FALSE),'Base Calendar'!O10)</f>
        <v>12</v>
      </c>
      <c r="P10" s="124">
        <f>IFERROR(VLOOKUP(GRef!B76,C_415,13,FALSE),'Base Calendar'!P10)</f>
        <v>13</v>
      </c>
      <c r="Q10" s="324">
        <f>IFERROR(VLOOKUP(GRef!B77,C_415,13,FALSE),'Base Calendar'!Q10)</f>
        <v>14</v>
      </c>
    </row>
    <row r="11" spans="1:19" ht="12" customHeight="1">
      <c r="A11" s="124">
        <f>IFERROR(VLOOKUP(GRef!B17,C_415,13,FALSE),'Base Calendar'!A11)</f>
        <v>16</v>
      </c>
      <c r="B11" s="124">
        <f>IFERROR(VLOOKUP(GRef!B18,C_415,13,FALSE),'Base Calendar'!B11)</f>
        <v>17</v>
      </c>
      <c r="C11" s="124">
        <f>IFERROR(VLOOKUP(GRef!B19,C_415,13,FALSE),'Base Calendar'!C11)</f>
        <v>18</v>
      </c>
      <c r="D11" s="124">
        <f>IFERROR(VLOOKUP(GRef!B20,C_415,13,FALSE),'Base Calendar'!D11)</f>
        <v>19</v>
      </c>
      <c r="E11" s="324">
        <f>IFERROR(VLOOKUP(GRef!B21,C_415,13,FALSE),'Base Calendar'!E11)</f>
        <v>20</v>
      </c>
      <c r="F11" s="146"/>
      <c r="G11" s="124" t="str">
        <f>IFERROR(VLOOKUP(GRef!B45,C_415,13,FALSE),'Base Calendar'!G11)</f>
        <v></v>
      </c>
      <c r="H11" s="124">
        <f>IFERROR(VLOOKUP(GRef!B46,C_415,13,FALSE),'Base Calendar'!H11)</f>
        <v>14</v>
      </c>
      <c r="I11" s="124">
        <f>IFERROR(VLOOKUP(GRef!B47,C_415,13,FALSE),'Base Calendar'!I11)</f>
        <v>15</v>
      </c>
      <c r="J11" s="124">
        <f>IFERROR(VLOOKUP(GRef!B48,C_415,13,FALSE),'Base Calendar'!J11)</f>
        <v>16</v>
      </c>
      <c r="K11" s="324">
        <f>IFERROR(VLOOKUP(GRef!B49,C_415,13,FALSE),'Base Calendar'!K11)</f>
        <v>17</v>
      </c>
      <c r="L11" s="146"/>
      <c r="M11" s="124">
        <f>IFERROR(VLOOKUP(GRef!B80,C_415,13,FALSE),'Base Calendar'!M11)</f>
        <v>17</v>
      </c>
      <c r="N11" s="124">
        <f>IFERROR(VLOOKUP(GRef!B81,C_415,13,FALSE),'Base Calendar'!N11)</f>
        <v>18</v>
      </c>
      <c r="O11" s="124">
        <f>IFERROR(VLOOKUP(GRef!B82,C_415,13,FALSE),'Base Calendar'!O11)</f>
        <v>19</v>
      </c>
      <c r="P11" s="124">
        <f>IFERROR(VLOOKUP(GRef!B83,C_415,13,FALSE),'Base Calendar'!P11)</f>
        <v>20</v>
      </c>
      <c r="Q11" s="324">
        <f>IFERROR(VLOOKUP(GRef!B84,C_415,13,FALSE),'Base Calendar'!Q11)</f>
        <v>21</v>
      </c>
    </row>
    <row r="12" spans="1:19" ht="12" customHeight="1">
      <c r="A12" s="124">
        <f>IFERROR(VLOOKUP(GRef!B24,C_415,13,FALSE),'Base Calendar'!A12)</f>
        <v>23</v>
      </c>
      <c r="B12" s="124">
        <f>IFERROR(VLOOKUP(GRef!B25,C_415,13,FALSE),'Base Calendar'!B12)</f>
        <v>24</v>
      </c>
      <c r="C12" s="124">
        <f>IFERROR(VLOOKUP(GRef!B26,C_415,13,FALSE),'Base Calendar'!C12)</f>
        <v>25</v>
      </c>
      <c r="D12" s="124">
        <f>IFERROR(VLOOKUP(GRef!B27,C_415,13,FALSE),'Base Calendar'!D12)</f>
        <v>26</v>
      </c>
      <c r="E12" s="324">
        <f>IFERROR(VLOOKUP(GRef!B28,C_415,13,FALSE),'Base Calendar'!E12)</f>
        <v>27</v>
      </c>
      <c r="F12" s="146"/>
      <c r="G12" s="124">
        <f>IFERROR(VLOOKUP(GRef!B52,C_415,13,FALSE),'Base Calendar'!G12)</f>
        <v>20</v>
      </c>
      <c r="H12" s="124">
        <f>IFERROR(VLOOKUP(GRef!B53,C_415,13,FALSE),'Base Calendar'!H12)</f>
        <v>21</v>
      </c>
      <c r="I12" s="124">
        <f>IFERROR(VLOOKUP(GRef!B54,C_415,13,FALSE),'Base Calendar'!I12)</f>
        <v>22</v>
      </c>
      <c r="J12" s="124">
        <f>IFERROR(VLOOKUP(GRef!B55,C_415,13,FALSE),'Base Calendar'!J12)</f>
        <v>23</v>
      </c>
      <c r="K12" s="324">
        <f>IFERROR(VLOOKUP(GRef!B56,C_415,13,FALSE),'Base Calendar'!K12)</f>
        <v>24</v>
      </c>
      <c r="L12" s="146"/>
      <c r="M12" s="124">
        <f>IFERROR(VLOOKUP(GRef!B87,C_415,13,FALSE),'Base Calendar'!M12)</f>
        <v>24</v>
      </c>
      <c r="N12" s="124">
        <f>IFERROR(VLOOKUP(GRef!B88,C_415,13,FALSE),'Base Calendar'!N12)</f>
        <v>25</v>
      </c>
      <c r="O12" s="124">
        <f>IFERROR(VLOOKUP(GRef!B89,C_415,13,FALSE),'Base Calendar'!O12)</f>
        <v>26</v>
      </c>
      <c r="P12" s="124">
        <f>IFERROR(VLOOKUP(GRef!B90,C_415,13,FALSE),'Base Calendar'!P12)</f>
        <v>27</v>
      </c>
      <c r="Q12" s="324">
        <f>IFERROR(VLOOKUP(GRef!B91,C_415,13,FALSE),'Base Calendar'!Q12)</f>
        <v>28</v>
      </c>
    </row>
    <row r="13" spans="1:19" ht="12" customHeight="1" thickBot="1">
      <c r="A13" s="325">
        <f>IFERROR(VLOOKUP(GRef!B31,C_415,13,FALSE),'Base Calendar'!A13)</f>
        <v>30</v>
      </c>
      <c r="B13" s="325">
        <f>IFERROR(VLOOKUP(GRef!B32,C_415,13,FALSE),'Base Calendar'!B13)</f>
        <v>31</v>
      </c>
      <c r="C13" s="325">
        <f>IFERROR(VLOOKUP(GRef!B33,C_415,13,FALSE),'Base Calendar'!C13)</f>
        <v>0</v>
      </c>
      <c r="D13" s="325">
        <f>IFERROR(VLOOKUP(GRef!B34,C_415,13,FALSE),'Base Calendar'!D13)</f>
        <v>0</v>
      </c>
      <c r="E13" s="326">
        <f>IFERROR(VLOOKUP(GRef!B35,C_415,13,FALSE),'Base Calendar'!E13)</f>
        <v>0</v>
      </c>
      <c r="F13" s="146"/>
      <c r="G13" s="325">
        <f>IFERROR(VLOOKUP(GRef!B59,C_415,13,FALSE),'Base Calendar'!G13)</f>
        <v>27</v>
      </c>
      <c r="H13" s="325">
        <f>IFERROR(VLOOKUP(GRef!B60,C_415,13,FALSE),'Base Calendar'!H13)</f>
        <v>28</v>
      </c>
      <c r="I13" s="325">
        <f>IFERROR(VLOOKUP(GRef!B61,C_415,13,FALSE),'Base Calendar'!I13)</f>
        <v>29</v>
      </c>
      <c r="J13" s="325">
        <f>IFERROR(VLOOKUP(GRef!B62,C_415,13,FALSE),'Base Calendar'!J13)</f>
        <v>30</v>
      </c>
      <c r="K13" s="326">
        <f>IFERROR(VLOOKUP(GRef!B63,C_415,13,FALSE),'Base Calendar'!K13)</f>
        <v>31</v>
      </c>
      <c r="L13" s="146"/>
      <c r="M13" s="325">
        <f>IFERROR(VLOOKUP(GRef!B94,C_415,13,FALSE),'Base Calendar'!M13)</f>
        <v>0</v>
      </c>
      <c r="N13" s="325">
        <f>IFERROR(VLOOKUP(GRef!B95,C_415,13,FALSE),'Base Calendar'!N13)</f>
        <v>0</v>
      </c>
      <c r="O13" s="325">
        <f>IFERROR(VLOOKUP(GRef!B96,C_415,13,FALSE),'Base Calendar'!O13)</f>
        <v>0</v>
      </c>
      <c r="P13" s="325">
        <f>IFERROR(VLOOKUP(GRef!B97,C_415,13,FALSE),'Base Calendar'!P13)</f>
        <v>0</v>
      </c>
      <c r="Q13" s="326">
        <f>IFERROR(VLOOKUP(GRef!B98,C_415,13,FALSE),'Base Calendar'!Q13)</f>
        <v>0</v>
      </c>
    </row>
    <row r="14" spans="1:19" ht="12" customHeight="1">
      <c r="D14" s="149"/>
      <c r="E14" s="149"/>
      <c r="F14" s="149"/>
      <c r="G14" s="148">
        <f>DAY(GRef!O377)</f>
        <v>13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IFERROR(VLOOKUP(GRef!B94,C_415,13,FALSE),'Base Calendar'!A21)</f>
        <v>1</v>
      </c>
      <c r="B21" s="124">
        <f>IFERROR(VLOOKUP(GRef!B95,C_415,13,FALSE),'Base Calendar'!B21)</f>
        <v>2</v>
      </c>
      <c r="C21" s="124">
        <f>IFERROR(VLOOKUP(GRef!B96,C_415,13,FALSE),'Base Calendar'!C21)</f>
        <v>3</v>
      </c>
      <c r="D21" s="124">
        <f>IFERROR(VLOOKUP(GRef!B97,C_415,13,FALSE),'Base Calendar'!D21)</f>
        <v>4</v>
      </c>
      <c r="E21" s="324">
        <f>IFERROR(VLOOKUP(GRef!B98,C_415,13,FALSE),'Base Calendar'!E21)</f>
        <v>5</v>
      </c>
      <c r="F21" s="146"/>
      <c r="G21" s="124" t="str">
        <f>IFERROR(VLOOKUP(GRef!B122,C_415,13,FALSE),'Base Calendar'!G21)</f>
        <v xml:space="preserve"> </v>
      </c>
      <c r="H21" s="124">
        <f>IFERROR(VLOOKUP(GRef!B123,C_415,13,FALSE),'Base Calendar'!H21)</f>
        <v>0</v>
      </c>
      <c r="I21" s="124">
        <f>IFERROR(VLOOKUP(GRef!B124,C_415,13,FALSE),'Base Calendar'!I21)</f>
        <v>0</v>
      </c>
      <c r="J21" s="124">
        <f>IFERROR(VLOOKUP(GRef!B125,C_415,13,FALSE),'Base Calendar'!J21)</f>
        <v>1</v>
      </c>
      <c r="K21" s="324">
        <f>IFERROR(VLOOKUP(GRef!B126,C_415,13,FALSE),'Base Calendar'!K21)</f>
        <v>2</v>
      </c>
      <c r="L21" s="146"/>
      <c r="M21" s="124">
        <f>IFERROR(VLOOKUP(GRef!B157,C_415,13,FALSE),'Base Calendar'!M21)</f>
        <v>3</v>
      </c>
      <c r="N21" s="124">
        <f>IFERROR(VLOOKUP(GRef!B158,C_415,13,FALSE),'Base Calendar'!N21)</f>
        <v>4</v>
      </c>
      <c r="O21" s="124">
        <f>IFERROR(VLOOKUP(GRef!B159,C_415,13,FALSE),'Base Calendar'!O21)</f>
        <v>5</v>
      </c>
      <c r="P21" s="124">
        <f>IFERROR(VLOOKUP(GRef!B160,C_415,13,FALSE),'Base Calendar'!P21)</f>
        <v>6</v>
      </c>
      <c r="Q21" s="324">
        <f>IFERROR(VLOOKUP(GRef!B161,C_415,13,FALSE),'Base Calendar'!Q21)</f>
        <v>7</v>
      </c>
    </row>
    <row r="22" spans="1:17" ht="12" customHeight="1">
      <c r="A22" s="124">
        <f>IFERROR(VLOOKUP(GRef!B101,C_415,13,FALSE),'Base Calendar'!A22)</f>
        <v>8</v>
      </c>
      <c r="B22" s="124">
        <f>IFERROR(VLOOKUP(GRef!B102,C_415,13,FALSE),'Base Calendar'!B22)</f>
        <v>9</v>
      </c>
      <c r="C22" s="124">
        <f>IFERROR(VLOOKUP(GRef!B103,C_415,13,FALSE),'Base Calendar'!C22)</f>
        <v>10</v>
      </c>
      <c r="D22" s="124">
        <f>IFERROR(VLOOKUP(GRef!B104,C_415,13,FALSE),'Base Calendar'!D22)</f>
        <v>11</v>
      </c>
      <c r="E22" s="324">
        <f>IFERROR(VLOOKUP(GRef!B105,C_415,13,FALSE),'Base Calendar'!E22)</f>
        <v>12</v>
      </c>
      <c r="F22" s="146"/>
      <c r="G22" s="124">
        <f>IFERROR(VLOOKUP(GRef!B129,C_415,13,FALSE),'Base Calendar'!G22)</f>
        <v>5</v>
      </c>
      <c r="H22" s="124">
        <f>IFERROR(VLOOKUP(GRef!B130,C_415,13,FALSE),'Base Calendar'!H22)</f>
        <v>6</v>
      </c>
      <c r="I22" s="124">
        <f>IFERROR(VLOOKUP(GRef!B131,C_415,13,FALSE),'Base Calendar'!I22)</f>
        <v>7</v>
      </c>
      <c r="J22" s="124">
        <f>IFERROR(VLOOKUP(GRef!B132,C_415,13,FALSE),'Base Calendar'!J22)</f>
        <v>8</v>
      </c>
      <c r="K22" s="324">
        <f>IFERROR(VLOOKUP(GRef!B133,C_415,13,FALSE),'Base Calendar'!K22)</f>
        <v>9</v>
      </c>
      <c r="L22" s="146"/>
      <c r="M22" s="124">
        <f>IFERROR(VLOOKUP(GRef!B164,C_415,13,FALSE),'Base Calendar'!M22)</f>
        <v>10</v>
      </c>
      <c r="N22" s="124">
        <f>IFERROR(VLOOKUP(GRef!B165,C_415,13,FALSE),'Base Calendar'!N22)</f>
        <v>11</v>
      </c>
      <c r="O22" s="124">
        <f>IFERROR(VLOOKUP(GRef!B166,C_415,13,FALSE),'Base Calendar'!O22)</f>
        <v>12</v>
      </c>
      <c r="P22" s="124">
        <f>IFERROR(VLOOKUP(GRef!B167,C_415,13,FALSE),'Base Calendar'!P22)</f>
        <v>13</v>
      </c>
      <c r="Q22" s="324">
        <f>IFERROR(VLOOKUP(GRef!B168,C_415,13,FALSE),'Base Calendar'!Q22)</f>
        <v>14</v>
      </c>
    </row>
    <row r="23" spans="1:17" ht="12" customHeight="1">
      <c r="A23" s="124" t="str">
        <f>IFERROR(VLOOKUP(GRef!B108,C_415,13,FALSE),'Base Calendar'!A23)</f>
        <v>◯</v>
      </c>
      <c r="B23" s="124">
        <f>IFERROR(VLOOKUP(GRef!B109,C_415,13,FALSE),'Base Calendar'!B23)</f>
        <v>16</v>
      </c>
      <c r="C23" s="124">
        <f>IFERROR(VLOOKUP(GRef!B110,C_415,13,FALSE),'Base Calendar'!C23)</f>
        <v>17</v>
      </c>
      <c r="D23" s="124">
        <f>IFERROR(VLOOKUP(GRef!B111,C_415,13,FALSE),'Base Calendar'!D23)</f>
        <v>18</v>
      </c>
      <c r="E23" s="324">
        <f>IFERROR(VLOOKUP(GRef!B112,C_415,13,FALSE),'Base Calendar'!E23)</f>
        <v>19</v>
      </c>
      <c r="F23" s="146"/>
      <c r="G23" s="124">
        <f>IFERROR(VLOOKUP(GRef!B136,C_415,13,FALSE),'Base Calendar'!G23)</f>
        <v>12</v>
      </c>
      <c r="H23" s="124">
        <f>IFERROR(VLOOKUP(GRef!B137,C_415,13,FALSE),'Base Calendar'!H23)</f>
        <v>13</v>
      </c>
      <c r="I23" s="124">
        <f>IFERROR(VLOOKUP(GRef!B138,C_415,13,FALSE),'Base Calendar'!I23)</f>
        <v>14</v>
      </c>
      <c r="J23" s="124">
        <f>IFERROR(VLOOKUP(GRef!B139,C_415,13,FALSE),'Base Calendar'!J23)</f>
        <v>15</v>
      </c>
      <c r="K23" s="324">
        <f>IFERROR(VLOOKUP(GRef!B140,C_415,13,FALSE),'Base Calendar'!K23)</f>
        <v>16</v>
      </c>
      <c r="L23" s="146"/>
      <c r="M23" s="124">
        <f>IFERROR(VLOOKUP(GRef!B171,C_415,13,FALSE),'Base Calendar'!M23)</f>
        <v>17</v>
      </c>
      <c r="N23" s="124">
        <f>IFERROR(VLOOKUP(GRef!B172,C_415,13,FALSE),'Base Calendar'!N23)</f>
        <v>18</v>
      </c>
      <c r="O23" s="124">
        <f>IFERROR(VLOOKUP(GRef!B173,C_415,13,FALSE),'Base Calendar'!O23)</f>
        <v>19</v>
      </c>
      <c r="P23" s="124">
        <f>IFERROR(VLOOKUP(GRef!B174,C_415,13,FALSE),'Base Calendar'!P23)</f>
        <v>20</v>
      </c>
      <c r="Q23" s="324">
        <f>IFERROR(VLOOKUP(GRef!B175,C_415,13,FALSE),'Base Calendar'!Q23)</f>
        <v>21</v>
      </c>
    </row>
    <row r="24" spans="1:17" ht="12" customHeight="1">
      <c r="A24" s="124">
        <f>IFERROR(VLOOKUP(GRef!B115,C_415,13,FALSE),'Base Calendar'!A24)</f>
        <v>22</v>
      </c>
      <c r="B24" s="124">
        <f>IFERROR(VLOOKUP(GRef!B116,C_415,13,FALSE),'Base Calendar'!B24)</f>
        <v>23</v>
      </c>
      <c r="C24" s="124">
        <f>IFERROR(VLOOKUP(GRef!B117,C_415,13,FALSE),'Base Calendar'!C24)</f>
        <v>24</v>
      </c>
      <c r="D24" s="124">
        <f>IFERROR(VLOOKUP(GRef!B118,C_415,13,FALSE),'Base Calendar'!D24)</f>
        <v>25</v>
      </c>
      <c r="E24" s="324">
        <f>IFERROR(VLOOKUP(GRef!B119,C_415,13,FALSE),'Base Calendar'!E24)</f>
        <v>26</v>
      </c>
      <c r="F24" s="146"/>
      <c r="G24" s="124" t="str">
        <f>IFERROR(VLOOKUP(GRef!B143,C_415,13,FALSE),'Base Calendar'!G24)</f>
        <v>◯</v>
      </c>
      <c r="H24" s="124" t="str">
        <f>IFERROR(VLOOKUP(GRef!B144,C_415,13,FALSE),'Base Calendar'!H24)</f>
        <v>◯</v>
      </c>
      <c r="I24" s="124" t="str">
        <f>IFERROR(VLOOKUP(GRef!B145,C_415,13,FALSE),'Base Calendar'!I24)</f>
        <v>◯</v>
      </c>
      <c r="J24" s="124" t="str">
        <f>IFERROR(VLOOKUP(GRef!B146,C_415,13,FALSE),'Base Calendar'!J24)</f>
        <v>●</v>
      </c>
      <c r="K24" s="324" t="str">
        <f>IFERROR(VLOOKUP(GRef!B147,C_415,13,FALSE),'Base Calendar'!K24)</f>
        <v>●</v>
      </c>
      <c r="L24" s="146"/>
      <c r="M24" s="124" t="str">
        <f>IFERROR(VLOOKUP(GRef!B178,C_415,13,FALSE),'Base Calendar'!M24)</f>
        <v>◯</v>
      </c>
      <c r="N24" s="124" t="str">
        <f>IFERROR(VLOOKUP(GRef!B179,C_415,13,FALSE),'Base Calendar'!N24)</f>
        <v>●</v>
      </c>
      <c r="O24" s="124" t="str">
        <f>IFERROR(VLOOKUP(GRef!B180,C_415,13,FALSE),'Base Calendar'!O24)</f>
        <v>◯</v>
      </c>
      <c r="P24" s="124" t="str">
        <f>IFERROR(VLOOKUP(GRef!B181,C_415,13,FALSE),'Base Calendar'!P24)</f>
        <v>◯</v>
      </c>
      <c r="Q24" s="324" t="str">
        <f>IFERROR(VLOOKUP(GRef!B182,C_415,13,FALSE),'Base Calendar'!Q24)</f>
        <v>◯</v>
      </c>
    </row>
    <row r="25" spans="1:17" ht="12" customHeight="1" thickBot="1">
      <c r="A25" s="325">
        <f>IFERROR(VLOOKUP(GRef!B122,C_415,13,FALSE),'Base Calendar'!A25)</f>
        <v>29</v>
      </c>
      <c r="B25" s="325">
        <f>IFERROR(VLOOKUP(GRef!B123,C_415,13,FALSE),'Base Calendar'!B25)</f>
        <v>30</v>
      </c>
      <c r="C25" s="325">
        <f>IFERROR(VLOOKUP(GRef!B124,C_415,13,FALSE),'Base Calendar'!C25)</f>
        <v>31</v>
      </c>
      <c r="D25" s="325">
        <f>IFERROR(VLOOKUP(GRef!B125,C_415,13,FALSE),'Base Calendar'!D25)</f>
        <v>0</v>
      </c>
      <c r="E25" s="326">
        <f>IFERROR(VLOOKUP(GRef!B126,C_415,13,FALSE),'Base Calendar'!E25)</f>
        <v>0</v>
      </c>
      <c r="F25" s="157"/>
      <c r="G25" s="325">
        <f>IFERROR(VLOOKUP(GRef!B150,C_415,13,FALSE),'Base Calendar'!G25)</f>
        <v>26</v>
      </c>
      <c r="H25" s="325">
        <f>IFERROR(VLOOKUP(GRef!B151,C_415,13,FALSE),'Base Calendar'!H25)</f>
        <v>27</v>
      </c>
      <c r="I25" s="325">
        <f>IFERROR(VLOOKUP(GRef!B152,C_415,13,FALSE),'Base Calendar'!I25)</f>
        <v>28</v>
      </c>
      <c r="J25" s="325">
        <f>IFERROR(VLOOKUP(GRef!B153,C_415,13,FALSE),'Base Calendar'!J25)</f>
        <v>29</v>
      </c>
      <c r="K25" s="326">
        <f>IFERROR(VLOOKUP(GRef!B154,C_415,13,FALSE),'Base Calendar'!K25)</f>
        <v>30</v>
      </c>
      <c r="L25" s="146"/>
      <c r="M25" s="325" t="str">
        <f>IFERROR(VLOOKUP(GRef!B185,C_415,13,FALSE),'Base Calendar'!M25)</f>
        <v>◯</v>
      </c>
      <c r="N25" s="325">
        <f>IFERROR(VLOOKUP(GRef!I44,C_415,13,FALSE),'Base Calendar'!N25)</f>
        <v>0</v>
      </c>
      <c r="O25" s="325">
        <f>IFERROR(VLOOKUP(GRef!I45,C_415,13,FALSE),'Base Calendar'!O25)</f>
        <v>0</v>
      </c>
      <c r="P25" s="325">
        <f>IFERROR(VLOOKUP(GRef!I46,C_415,13,FALSE),'Base Calendar'!P25)</f>
        <v>0</v>
      </c>
      <c r="Q25" s="326">
        <f>IFERROR(VLOOKUP(GRef!I47,C_415,13,FALSE),'Base Calendar'!Q25)</f>
        <v>0</v>
      </c>
    </row>
    <row r="26" spans="1:17" ht="12" customHeight="1">
      <c r="A26" s="151">
        <v>15</v>
      </c>
      <c r="B26" s="158" t="s">
        <v>135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IFERROR(VLOOKUP(GRef!B186,C_415,13,FALSE),'Base Calendar'!B33)</f>
        <v>●</v>
      </c>
      <c r="C33" s="124" t="str">
        <f>IFERROR(VLOOKUP(GRef!B187,C_415,13,FALSE),'Base Calendar'!C33)</f>
        <v>◯</v>
      </c>
      <c r="D33" s="124" t="str">
        <f>IFERROR(VLOOKUP(GRef!B188,C_415,13,FALSE),'Base Calendar'!D33)</f>
        <v>◯</v>
      </c>
      <c r="E33" s="324" t="str">
        <f>IFERROR(VLOOKUP(GRef!B189,C_415,13,FALSE),'Base Calendar'!E33)</f>
        <v>◯</v>
      </c>
      <c r="F33" s="146"/>
      <c r="G33" s="124" t="str">
        <f>IFERROR(VLOOKUP(GRef!B213,C_415,13,FALSE),'Base Calendar'!G33)</f>
        <v xml:space="preserve"> </v>
      </c>
      <c r="H33" s="124" t="str">
        <f>IFERROR(VLOOKUP(GRef!B214,C_415,13,FALSE),'Base Calendar'!H33)</f>
        <v xml:space="preserve"> </v>
      </c>
      <c r="I33" s="124">
        <f>IFERROR(VLOOKUP(GRef!B215,C_415,13,FALSE),'Base Calendar'!I33)</f>
        <v>0</v>
      </c>
      <c r="J33" s="124">
        <f>IFERROR(VLOOKUP(GRef!B216,C_415,13,FALSE),'Base Calendar'!J33)</f>
        <v>0</v>
      </c>
      <c r="K33" s="324">
        <f>IFERROR(VLOOKUP(GRef!B217,C_415,13,FALSE),'Base Calendar'!K33)</f>
        <v>1</v>
      </c>
      <c r="L33" s="146"/>
      <c r="M33" s="124">
        <f>IFERROR(VLOOKUP(GRef!B241,C_415,13,FALSE),'Base Calendar'!M33)</f>
        <v>0</v>
      </c>
      <c r="N33" s="124" t="str">
        <f>IFERROR(VLOOKUP(GRef!B242,C_415,13,FALSE),'Base Calendar'!N33)</f>
        <v xml:space="preserve"> </v>
      </c>
      <c r="O33" s="124">
        <f>IFERROR(VLOOKUP(GRef!B243,C_415,13,FALSE),'Base Calendar'!O33)</f>
        <v>0</v>
      </c>
      <c r="P33" s="124">
        <f>IFERROR(VLOOKUP(GRef!B244,C_415,13,FALSE),'Base Calendar'!P33)</f>
        <v>0</v>
      </c>
      <c r="Q33" s="324">
        <f>IFERROR(VLOOKUP(GRef!B245,C_415,13,FALSE),'Base Calendar'!Q33)</f>
        <v>1</v>
      </c>
    </row>
    <row r="34" spans="1:17" ht="12" customHeight="1">
      <c r="A34" s="124" t="str">
        <f>IFERROR(VLOOKUP(GRef!B192,C_415,13,FALSE),'Base Calendar'!A34)</f>
        <v>◯</v>
      </c>
      <c r="B34" s="124">
        <f>IFERROR(VLOOKUP(GRef!B193,C_415,13,FALSE),'Base Calendar'!B34)</f>
        <v>8</v>
      </c>
      <c r="C34" s="124">
        <f>IFERROR(VLOOKUP(GRef!B194,C_415,13,FALSE),'Base Calendar'!C34)</f>
        <v>9</v>
      </c>
      <c r="D34" s="124">
        <f>IFERROR(VLOOKUP(GRef!B195,C_415,13,FALSE),'Base Calendar'!D34)</f>
        <v>10</v>
      </c>
      <c r="E34" s="324">
        <f>IFERROR(VLOOKUP(GRef!B196,C_415,13,FALSE),'Base Calendar'!E34)</f>
        <v>11</v>
      </c>
      <c r="F34" s="146"/>
      <c r="G34" s="124">
        <f>IFERROR(VLOOKUP(GRef!B220,C_415,13,FALSE),'Base Calendar'!G34)</f>
        <v>4</v>
      </c>
      <c r="H34" s="124">
        <f>IFERROR(VLOOKUP(GRef!B221,C_415,13,FALSE),'Base Calendar'!H34)</f>
        <v>5</v>
      </c>
      <c r="I34" s="124">
        <f>IFERROR(VLOOKUP(GRef!B222,C_415,13,FALSE),'Base Calendar'!I34)</f>
        <v>6</v>
      </c>
      <c r="J34" s="124">
        <f>IFERROR(VLOOKUP(GRef!B223,C_415,13,FALSE),'Base Calendar'!J34)</f>
        <v>7</v>
      </c>
      <c r="K34" s="324">
        <f>IFERROR(VLOOKUP(GRef!B224,C_415,13,FALSE),'Base Calendar'!K34)</f>
        <v>8</v>
      </c>
      <c r="L34" s="146"/>
      <c r="M34" s="124">
        <f>IFERROR(VLOOKUP(GRef!B248,C_415,13,FALSE),'Base Calendar'!M34)</f>
        <v>4</v>
      </c>
      <c r="N34" s="124">
        <f>IFERROR(VLOOKUP(GRef!B249,C_415,13,FALSE),'Base Calendar'!N34)</f>
        <v>5</v>
      </c>
      <c r="O34" s="124">
        <f>IFERROR(VLOOKUP(GRef!B250,C_415,13,FALSE),'Base Calendar'!O34)</f>
        <v>6</v>
      </c>
      <c r="P34" s="124">
        <f>IFERROR(VLOOKUP(GRef!B251,C_415,13,FALSE),'Base Calendar'!P34)</f>
        <v>7</v>
      </c>
      <c r="Q34" s="324">
        <f>IFERROR(VLOOKUP(GRef!B252,C_415,13,FALSE),'Base Calendar'!Q34)</f>
        <v>8</v>
      </c>
    </row>
    <row r="35" spans="1:17" ht="12" customHeight="1">
      <c r="A35" s="124">
        <f>IFERROR(VLOOKUP(GRef!B199,C_415,13,FALSE),'Base Calendar'!A35)</f>
        <v>14</v>
      </c>
      <c r="B35" s="124">
        <f>IFERROR(VLOOKUP(GRef!B200,C_415,13,FALSE),'Base Calendar'!B35)</f>
        <v>15</v>
      </c>
      <c r="C35" s="124">
        <f>IFERROR(VLOOKUP(GRef!B201,C_415,13,FALSE),'Base Calendar'!C35)</f>
        <v>16</v>
      </c>
      <c r="D35" s="124">
        <f>IFERROR(VLOOKUP(GRef!B202,C_415,13,FALSE),'Base Calendar'!D35)</f>
        <v>17</v>
      </c>
      <c r="E35" s="324">
        <f>IFERROR(VLOOKUP(GRef!B203,C_415,13,FALSE),'Base Calendar'!E35)</f>
        <v>18</v>
      </c>
      <c r="F35" s="146"/>
      <c r="G35" s="124">
        <f>IFERROR(VLOOKUP(GRef!B227,C_415,13,FALSE),'Base Calendar'!G35)</f>
        <v>11</v>
      </c>
      <c r="H35" s="124">
        <f>IFERROR(VLOOKUP(GRef!B228,C_415,13,FALSE),'Base Calendar'!H35)</f>
        <v>12</v>
      </c>
      <c r="I35" s="124">
        <f>IFERROR(VLOOKUP(GRef!B229,C_415,13,FALSE),'Base Calendar'!I35)</f>
        <v>13</v>
      </c>
      <c r="J35" s="124">
        <f>IFERROR(VLOOKUP(GRef!B230,C_415,13,FALSE),'Base Calendar'!J35)</f>
        <v>14</v>
      </c>
      <c r="K35" s="324">
        <f>IFERROR(VLOOKUP(GRef!B231,C_415,13,FALSE),'Base Calendar'!K35)</f>
        <v>15</v>
      </c>
      <c r="L35" s="146"/>
      <c r="M35" s="124">
        <f>IFERROR(VLOOKUP(GRef!B255,C_415,13,FALSE),'Base Calendar'!M35)</f>
        <v>11</v>
      </c>
      <c r="N35" s="124">
        <f>IFERROR(VLOOKUP(GRef!B256,C_415,13,FALSE),'Base Calendar'!N35)</f>
        <v>12</v>
      </c>
      <c r="O35" s="124">
        <f>IFERROR(VLOOKUP(GRef!B257,C_415,13,FALSE),'Base Calendar'!O35)</f>
        <v>13</v>
      </c>
      <c r="P35" s="124">
        <f>IFERROR(VLOOKUP(GRef!B258,C_415,13,FALSE),'Base Calendar'!P35)</f>
        <v>14</v>
      </c>
      <c r="Q35" s="324">
        <f>IFERROR(VLOOKUP(GRef!B259,C_415,13,FALSE),'Base Calendar'!Q35)</f>
        <v>15</v>
      </c>
    </row>
    <row r="36" spans="1:17" ht="12" customHeight="1">
      <c r="A36" s="124" t="str">
        <f>IFERROR(VLOOKUP(GRef!B206,C_415,13,FALSE),'Base Calendar'!A36)</f>
        <v>◯</v>
      </c>
      <c r="B36" s="124">
        <f>IFERROR(VLOOKUP(GRef!B207,C_415,13,FALSE),'Base Calendar'!B36)</f>
        <v>22</v>
      </c>
      <c r="C36" s="124">
        <f>IFERROR(VLOOKUP(GRef!B208,C_415,13,FALSE),'Base Calendar'!C36)</f>
        <v>23</v>
      </c>
      <c r="D36" s="124">
        <f>IFERROR(VLOOKUP(GRef!B209,C_415,13,FALSE),'Base Calendar'!D36)</f>
        <v>24</v>
      </c>
      <c r="E36" s="324">
        <f>IFERROR(VLOOKUP(GRef!B210,C_415,13,FALSE),'Base Calendar'!E36)</f>
        <v>25</v>
      </c>
      <c r="F36" s="146"/>
      <c r="G36" s="124" t="str">
        <f>IFERROR(VLOOKUP(GRef!B234,C_415,13,FALSE),'Base Calendar'!G36)</f>
        <v>◯</v>
      </c>
      <c r="H36" s="124">
        <f>IFERROR(VLOOKUP(GRef!B235,C_415,13,FALSE),'Base Calendar'!H36)</f>
        <v>19</v>
      </c>
      <c r="I36" s="124">
        <f>IFERROR(VLOOKUP(GRef!B236,C_415,13,FALSE),'Base Calendar'!I36)</f>
        <v>20</v>
      </c>
      <c r="J36" s="124">
        <f>IFERROR(VLOOKUP(GRef!B237,C_415,13,FALSE),'Base Calendar'!J36)</f>
        <v>21</v>
      </c>
      <c r="K36" s="324">
        <f>IFERROR(VLOOKUP(GRef!B238,C_415,13,FALSE),'Base Calendar'!K36)</f>
        <v>22</v>
      </c>
      <c r="L36" s="146"/>
      <c r="M36" s="124" t="str">
        <f>IFERROR(VLOOKUP(GRef!B262,C_415,13,FALSE),'Base Calendar'!M36)</f>
        <v>◯</v>
      </c>
      <c r="N36" s="124" t="str">
        <f>IFERROR(VLOOKUP(GRef!B263,C_415,13,FALSE),'Base Calendar'!N36)</f>
        <v>◯</v>
      </c>
      <c r="O36" s="124" t="str">
        <f>IFERROR(VLOOKUP(GRef!B264,C_415,13,FALSE),'Base Calendar'!O36)</f>
        <v>◯</v>
      </c>
      <c r="P36" s="124" t="str">
        <f>IFERROR(VLOOKUP(GRef!B265,C_415,13,FALSE),'Base Calendar'!P36)</f>
        <v>◯</v>
      </c>
      <c r="Q36" s="324" t="str">
        <f>IFERROR(VLOOKUP(GRef!B266,C_415,13,FALSE),'Base Calendar'!Q36)</f>
        <v>◯</v>
      </c>
    </row>
    <row r="37" spans="1:17" ht="12" customHeight="1" thickBot="1">
      <c r="A37" s="325">
        <f>IFERROR(VLOOKUP(GRef!B213,C_415,13,FALSE),'Base Calendar'!A37)</f>
        <v>28</v>
      </c>
      <c r="B37" s="325">
        <f>IFERROR(VLOOKUP(GRef!B214,C_415,13,FALSE),'Base Calendar'!B37)</f>
        <v>29</v>
      </c>
      <c r="C37" s="325">
        <f>IFERROR(VLOOKUP(GRef!B215,C_415,13,FALSE),'Base Calendar'!C37)</f>
        <v>30</v>
      </c>
      <c r="D37" s="325">
        <f>IFERROR(VLOOKUP(GRef!B216,C_415,13,FALSE),'Base Calendar'!D37)</f>
        <v>31</v>
      </c>
      <c r="E37" s="326" t="str">
        <f>IFERROR(VLOOKUP(GRef!B217,C_415,13,FALSE),'Base Calendar'!E37)</f>
        <v xml:space="preserve"> </v>
      </c>
      <c r="F37" s="157"/>
      <c r="G37" s="325">
        <f>IFERROR(VLOOKUP(GRef!B241,C_415,13,FALSE),'Base Calendar'!G37)</f>
        <v>25</v>
      </c>
      <c r="H37" s="325">
        <f>IFERROR(VLOOKUP(GRef!B242,C_415,13,FALSE),'Base Calendar'!H37)</f>
        <v>26</v>
      </c>
      <c r="I37" s="325">
        <f>IFERROR(VLOOKUP(GRef!B243,C_415,13,FALSE),'Base Calendar'!I37)</f>
        <v>27</v>
      </c>
      <c r="J37" s="325">
        <f>IFERROR(VLOOKUP(GRef!B244,C_415,13,FALSE),'Base Calendar'!J37)</f>
        <v>28</v>
      </c>
      <c r="K37" s="326">
        <f>IFERROR(VLOOKUP(GRef!B245,C_415,13,FALSE),'Base Calendar'!K37)</f>
        <v>0</v>
      </c>
      <c r="L37" s="146"/>
      <c r="M37" s="325" t="str">
        <f>IFERROR(VLOOKUP(GRef!B269,C_415,13,FALSE),'Base Calendar'!M37)</f>
        <v>◯</v>
      </c>
      <c r="N37" s="325">
        <f>IFERROR(VLOOKUP(GRef!B270,C_415,13,FALSE),'Base Calendar'!N37)</f>
        <v>26</v>
      </c>
      <c r="O37" s="325">
        <f>IFERROR(VLOOKUP(GRef!B271,C_415,13,FALSE),'Base Calendar'!O37)</f>
        <v>27</v>
      </c>
      <c r="P37" s="325">
        <f>IFERROR(VLOOKUP(GRef!B272,C_415,13,FALSE),'Base Calendar'!P37)</f>
        <v>28</v>
      </c>
      <c r="Q37" s="326">
        <f>IFERROR(VLOOKUP(GRef!B273,C_415,13,FALSE),'Base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135</v>
      </c>
      <c r="O39" s="158"/>
      <c r="P39" s="158"/>
      <c r="Q39" s="158"/>
    </row>
    <row r="40" spans="1:17" ht="12" customHeight="1">
      <c r="A40" s="153">
        <v>7</v>
      </c>
      <c r="B40" s="153" t="s">
        <v>135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1">
        <v>21</v>
      </c>
      <c r="B41" s="158" t="s">
        <v>137</v>
      </c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IFERROR(VLOOKUP(GRef!B276,C_415,13,FALSE),'Base Calendar'!A45)</f>
        <v>1</v>
      </c>
      <c r="B45" s="124">
        <f>IFERROR(VLOOKUP(GRef!B277,C_415,13,FALSE),'Base Calendar'!B45)</f>
        <v>2</v>
      </c>
      <c r="C45" s="124">
        <f>IFERROR(VLOOKUP(GRef!B278,C_415,13,FALSE),'Base Calendar'!C45)</f>
        <v>3</v>
      </c>
      <c r="D45" s="124">
        <f>IFERROR(VLOOKUP(GRef!B279,C_415,13,FALSE),'Base Calendar'!D45)</f>
        <v>4</v>
      </c>
      <c r="E45" s="324">
        <f>IFERROR(VLOOKUP(GRef!B280,C_415,13,FALSE),'Base Calendar'!E45)</f>
        <v>5</v>
      </c>
      <c r="F45" s="139"/>
      <c r="G45" s="124">
        <f>IFERROR(VLOOKUP(GRef!B304,C_415,13,FALSE),'Base Calendar'!G45)</f>
        <v>0</v>
      </c>
      <c r="H45" s="124">
        <f>IFERROR(VLOOKUP(GRef!B305,C_415,13,FALSE),'Base Calendar'!H45)</f>
        <v>0</v>
      </c>
      <c r="I45" s="124">
        <f>IFERROR(VLOOKUP(GRef!B306,C_415,13,FALSE),'Base Calendar'!I45)</f>
        <v>1</v>
      </c>
      <c r="J45" s="124">
        <f>IFERROR(VLOOKUP(GRef!B307,C_415,13,FALSE),'Base Calendar'!J45)</f>
        <v>2</v>
      </c>
      <c r="K45" s="324">
        <f>IFERROR(VLOOKUP(GRef!B308,C_415,13,FALSE),'Base Calendar'!K45)</f>
        <v>3</v>
      </c>
      <c r="L45" s="146"/>
      <c r="M45" s="124">
        <f>IFERROR(VLOOKUP(GRef!B339,C_415,13,FALSE),'Base Calendar'!M45)</f>
        <v>3</v>
      </c>
      <c r="N45" s="124">
        <f>IFERROR(VLOOKUP(GRef!B340,C_415,13,FALSE),'Base Calendar'!N45)</f>
        <v>4</v>
      </c>
      <c r="O45" s="124">
        <f>IFERROR(VLOOKUP(GRef!B341,C_415,13,FALSE),'Base Calendar'!O45)</f>
        <v>5</v>
      </c>
      <c r="P45" s="124">
        <f>IFERROR(VLOOKUP(GRef!B342,C_415,13,FALSE),'Base Calendar'!P45)</f>
        <v>6</v>
      </c>
      <c r="Q45" s="324">
        <f>IFERROR(VLOOKUP(GRef!B343,C_415,13,FALSE),'Base Calendar'!Q45)</f>
        <v>7</v>
      </c>
    </row>
    <row r="46" spans="1:17" ht="12" customHeight="1">
      <c r="A46" s="124">
        <f>IFERROR(VLOOKUP(GRef!B283,C_415,13,FALSE),'Base Calendar'!A46)</f>
        <v>8</v>
      </c>
      <c r="B46" s="124">
        <f>IFERROR(VLOOKUP(GRef!B284,C_415,13,FALSE),'Base Calendar'!B46)</f>
        <v>9</v>
      </c>
      <c r="C46" s="124">
        <f>IFERROR(VLOOKUP(GRef!B285,C_415,13,FALSE),'Base Calendar'!C46)</f>
        <v>10</v>
      </c>
      <c r="D46" s="124">
        <f>IFERROR(VLOOKUP(GRef!B286,C_415,13,FALSE),'Base Calendar'!D46)</f>
        <v>11</v>
      </c>
      <c r="E46" s="324">
        <f>IFERROR(VLOOKUP(GRef!B287,C_415,13,FALSE),'Base Calendar'!E46)</f>
        <v>12</v>
      </c>
      <c r="F46" s="146"/>
      <c r="G46" s="124">
        <f>IFERROR(VLOOKUP(GRef!B311,C_415,13,FALSE),'Base Calendar'!G46)</f>
        <v>6</v>
      </c>
      <c r="H46" s="124">
        <f>IFERROR(VLOOKUP(GRef!B312,C_415,13,FALSE),'Base Calendar'!H46)</f>
        <v>7</v>
      </c>
      <c r="I46" s="124">
        <f>IFERROR(VLOOKUP(GRef!B313,C_415,13,FALSE),'Base Calendar'!I46)</f>
        <v>8</v>
      </c>
      <c r="J46" s="124">
        <f>IFERROR(VLOOKUP(GRef!B314,C_415,13,FALSE),'Base Calendar'!J46)</f>
        <v>9</v>
      </c>
      <c r="K46" s="324">
        <f>IFERROR(VLOOKUP(GRef!B315,C_415,13,FALSE),'Base Calendar'!K46)</f>
        <v>10</v>
      </c>
      <c r="L46" s="146"/>
      <c r="M46" s="124">
        <f>IFERROR(VLOOKUP(GRef!B346,C_415,13,FALSE),'Base Calendar'!M46)</f>
        <v>10</v>
      </c>
      <c r="N46" s="124">
        <f>IFERROR(VLOOKUP(GRef!B3463,C_415,13,FALSE),'Base Calendar'!N46)</f>
        <v>11</v>
      </c>
      <c r="O46" s="124">
        <f>IFERROR(VLOOKUP(GRef!B348,C_415,13,FALSE),'Base Calendar'!O46)</f>
        <v>12</v>
      </c>
      <c r="P46" s="124">
        <f>IFERROR(VLOOKUP(GRef!B349,C_415,13,FALSE),'Base Calendar'!P46)</f>
        <v>13</v>
      </c>
      <c r="Q46" s="324">
        <f>IFERROR(VLOOKUP(GRef!B350,C_415,13,FALSE),'Base Calendar'!Q46)</f>
        <v>14</v>
      </c>
    </row>
    <row r="47" spans="1:17" ht="12" customHeight="1">
      <c r="A47" s="124">
        <f>IFERROR(VLOOKUP(GRef!B290,C_415,13,FALSE),'Base Calendar'!A47)</f>
        <v>15</v>
      </c>
      <c r="B47" s="124">
        <f>IFERROR(VLOOKUP(GRef!B291,C_415,13,FALSE),'Base Calendar'!B47)</f>
        <v>16</v>
      </c>
      <c r="C47" s="124">
        <f>IFERROR(VLOOKUP(GRef!B292,C_415,13,FALSE),'Base Calendar'!C47)</f>
        <v>17</v>
      </c>
      <c r="D47" s="124">
        <f>IFERROR(VLOOKUP(GRef!B293,C_415,13,FALSE),'Base Calendar'!D47)</f>
        <v>18</v>
      </c>
      <c r="E47" s="324" t="str">
        <f>IFERROR(VLOOKUP(GRef!B294,C_415,13,FALSE),'Base Calendar'!E47)</f>
        <v>◯</v>
      </c>
      <c r="F47" s="146"/>
      <c r="G47" s="124">
        <f>IFERROR(VLOOKUP(GRef!B318,C_415,13,FALSE),'Base Calendar'!G47)</f>
        <v>13</v>
      </c>
      <c r="H47" s="124">
        <f>IFERROR(VLOOKUP(GRef!B319,C_415,13,FALSE),'Base Calendar'!H47)</f>
        <v>14</v>
      </c>
      <c r="I47" s="124">
        <f>IFERROR(VLOOKUP(GRef!B320,C_415,13,FALSE),'Base Calendar'!I47)</f>
        <v>15</v>
      </c>
      <c r="J47" s="124">
        <f>IFERROR(VLOOKUP(GRef!B321,C_415,13,FALSE),'Base Calendar'!J47)</f>
        <v>16</v>
      </c>
      <c r="K47" s="324">
        <f>IFERROR(VLOOKUP(GRef!B322,C_415,13,FALSE),'Base Calendar'!K47)</f>
        <v>17</v>
      </c>
      <c r="L47" s="323"/>
      <c r="M47" s="124">
        <f>IFERROR(VLOOKUP(GRef!B353,C_415,13,FALSE),'Base Calendar'!M47)</f>
        <v>17</v>
      </c>
      <c r="N47" s="124">
        <f>IFERROR(VLOOKUP(GRef!B354,C_415,13,FALSE),'Base Calendar'!N47)</f>
        <v>18</v>
      </c>
      <c r="O47" s="124">
        <f>IFERROR(VLOOKUP(GRef!B355,C_415,13,FALSE),'Base Calendar'!O47)</f>
        <v>19</v>
      </c>
      <c r="P47" s="124">
        <f>IFERROR(VLOOKUP(GRef!B356,C_415,13,FALSE),'Base Calendar'!P47)</f>
        <v>20</v>
      </c>
      <c r="Q47" s="324">
        <f>IFERROR(VLOOKUP(GRef!B357,C_415,13,FALSE),'Base Calendar'!Q47)</f>
        <v>21</v>
      </c>
    </row>
    <row r="48" spans="1:17" ht="12" customHeight="1">
      <c r="A48" s="124">
        <f>IFERROR(VLOOKUP(GRef!B297,C_415,13,FALSE),'Base Calendar'!A48)</f>
        <v>22</v>
      </c>
      <c r="B48" s="124">
        <f>IFERROR(VLOOKUP(GRef!B298,C_415,13,FALSE),'Base Calendar'!B48)</f>
        <v>23</v>
      </c>
      <c r="C48" s="124">
        <f>IFERROR(VLOOKUP(GRef!B299,C_415,13,FALSE),'Base Calendar'!C48)</f>
        <v>24</v>
      </c>
      <c r="D48" s="124">
        <f>IFERROR(VLOOKUP(GRef!B300,C_415,13,FALSE),'Base Calendar'!D48)</f>
        <v>25</v>
      </c>
      <c r="E48" s="324">
        <f>IFERROR(VLOOKUP(GRef!B301,C_415,13,FALSE),'Base Calendar'!E48)</f>
        <v>26</v>
      </c>
      <c r="F48" s="146"/>
      <c r="G48" s="124">
        <f>IFERROR(VLOOKUP(GRef!B325,C_415,13,FALSE),'Base Calendar'!G48)</f>
        <v>20</v>
      </c>
      <c r="H48" s="124">
        <f>IFERROR(VLOOKUP(GRef!B326,C_415,13,FALSE),'Base Calendar'!H48)</f>
        <v>21</v>
      </c>
      <c r="I48" s="124">
        <f>IFERROR(VLOOKUP(GRef!B327,C_415,13,FALSE),'Base Calendar'!I48)</f>
        <v>22</v>
      </c>
      <c r="J48" s="124">
        <f>IFERROR(VLOOKUP(GRef!B328,C_415,13,FALSE),'Base Calendar'!J48)</f>
        <v>23</v>
      </c>
      <c r="K48" s="324">
        <f>IFERROR(VLOOKUP(GRef!B329,C_415,13,FALSE),'Base Calendar'!K48)</f>
        <v>24</v>
      </c>
      <c r="L48" s="146"/>
      <c r="M48" s="124">
        <f>IFERROR(VLOOKUP(GRef!B360,C_415,13,FALSE),'Base Calendar'!M48)</f>
        <v>24</v>
      </c>
      <c r="N48" s="124">
        <f>IFERROR(VLOOKUP(GRef!B361,C_415,13,FALSE),'Base Calendar'!N48)</f>
        <v>25</v>
      </c>
      <c r="O48" s="124">
        <f>IFERROR(VLOOKUP(GRef!B362,C_415,13,FALSE),'Base Calendar'!O48)</f>
        <v>26</v>
      </c>
      <c r="P48" s="124">
        <f>IFERROR(VLOOKUP(GRef!B363,C_415,13,FALSE),'Base Calendar'!P48)</f>
        <v>27</v>
      </c>
      <c r="Q48" s="324">
        <f>IFERROR(VLOOKUP(GRef!B364,C_415,13,FALSE),'Base Calendar'!Q48)</f>
        <v>28</v>
      </c>
    </row>
    <row r="49" spans="1:19" ht="12" customHeight="1" thickBot="1">
      <c r="A49" s="325">
        <f>IFERROR(VLOOKUP(GRef!B304,C_415,13,FALSE),'Base Calendar'!A49)</f>
        <v>29</v>
      </c>
      <c r="B49" s="325">
        <f>IFERROR(VLOOKUP(GRef!B305,C_415,13,FALSE),'Base Calendar'!B49)</f>
        <v>30</v>
      </c>
      <c r="C49" s="325" t="str">
        <f>IFERROR(VLOOKUP(GRef!B306,C_415,13,FALSE),'Base Calendar'!C49)</f>
        <v xml:space="preserve"> </v>
      </c>
      <c r="D49" s="325" t="str">
        <f>IFERROR(VLOOKUP(GRef!B307,C_415,13,FALSE),'Base Calendar'!D49)</f>
        <v xml:space="preserve"> </v>
      </c>
      <c r="E49" s="326" t="str">
        <f>IFERROR(VLOOKUP(GRef!B308,C_415,13,FALSE),'Base Calendar'!E49)</f>
        <v xml:space="preserve"> </v>
      </c>
      <c r="F49" s="146"/>
      <c r="G49" s="325" t="str">
        <f>IFERROR(VLOOKUP(GRef!B332,C_415,13,FALSE),'Base Calendar'!G49)</f>
        <v>●</v>
      </c>
      <c r="H49" s="325">
        <f>IFERROR(VLOOKUP(GRef!B333,C_415,13,FALSE),'Base Calendar'!H49)</f>
        <v>28</v>
      </c>
      <c r="I49" s="325" t="str">
        <f>IFERROR(VLOOKUP(GRef!B334,C_415,13,FALSE),'Base Calendar'!I49)</f>
        <v></v>
      </c>
      <c r="J49" s="325">
        <f>IFERROR(VLOOKUP(GRef!B335,C_415,13,FALSE),'Base Calendar'!J49)</f>
        <v>30</v>
      </c>
      <c r="K49" s="326">
        <f>IFERROR(VLOOKUP(GRef!B336,C_415,13,FALSE),'Base Calendar'!K49)</f>
        <v>31</v>
      </c>
      <c r="L49" s="169"/>
      <c r="M49" s="325">
        <f>IFERROR(VLOOKUP(GRef!B367,C_415,13,FALSE),'Base Calendar'!M49)</f>
        <v>0</v>
      </c>
      <c r="N49" s="325">
        <f>IFERROR(VLOOKUP(GRef!B368,C_415,13,FALSE),'Base Calendar'!N49)</f>
        <v>0</v>
      </c>
      <c r="O49" s="325">
        <f>IFERROR(VLOOKUP(GRef!B369,C_415,13,FALSE),'Base Calendar'!O49)</f>
        <v>0</v>
      </c>
      <c r="P49" s="325">
        <f>IFERROR(VLOOKUP(GRef!B370,C_415,13,FALSE),'Base Calendar'!P49)</f>
        <v>0</v>
      </c>
      <c r="Q49" s="326">
        <f>IFERROR(VLOOKUP(GRef!B371,C_415,13,FALSE),'Base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1">
        <f>DAY(GRef!O378)</f>
        <v>29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  <c r="H54" s="158"/>
      <c r="I54" s="159" t="s">
        <v>0</v>
      </c>
      <c r="J54" s="176" t="s">
        <v>0</v>
      </c>
      <c r="K54" s="129"/>
      <c r="M54" s="174"/>
      <c r="N54" s="174"/>
      <c r="O54" s="174"/>
      <c r="P54" s="174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rkXXxRUzbcoXHw9b0DSuPmBdZ+mYl92/J2fIVKJnsI+BDaP7tVKbCJj/jpMPS9eofPIFRpeh99cdiOWDWoS4OA==" saltValue="kvjuwlvUAn++JDmZb1rKk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83" priority="7" stopIfTrue="1" operator="equal">
      <formula>0</formula>
    </cfRule>
  </conditionalFormatting>
  <conditionalFormatting sqref="A9:Q13">
    <cfRule type="cellIs" dxfId="82" priority="4" stopIfTrue="1" operator="equal">
      <formula>0</formula>
    </cfRule>
    <cfRule type="cellIs" dxfId="81" priority="5" stopIfTrue="1" operator="equal">
      <formula>15.5</formula>
    </cfRule>
    <cfRule type="cellIs" dxfId="80" priority="6" stopIfTrue="1" operator="equal">
      <formula>0</formula>
    </cfRule>
  </conditionalFormatting>
  <conditionalFormatting sqref="A21:Q25">
    <cfRule type="cellIs" dxfId="79" priority="3" stopIfTrue="1" operator="equal">
      <formula>0</formula>
    </cfRule>
  </conditionalFormatting>
  <conditionalFormatting sqref="A33:Q37">
    <cfRule type="cellIs" dxfId="78" priority="2" stopIfTrue="1" operator="equal">
      <formula>0</formula>
    </cfRule>
  </conditionalFormatting>
  <conditionalFormatting sqref="A45:Q49">
    <cfRule type="cellIs" dxfId="77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GRef!P1</f>
        <v>420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6" t="s">
        <v>122</v>
      </c>
      <c r="Q5" s="377">
        <f>GRef!P376</f>
        <v>191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IFERROR(VLOOKUP(GRef!B3,C_420,12,FALSE),'Base Calendar'!A9)</f>
        <v>2</v>
      </c>
      <c r="B9" s="124">
        <f>IFERROR(VLOOKUP(GRef!B4,C_420,12,FALSE),'Base Calendar'!B9)</f>
        <v>3</v>
      </c>
      <c r="C9" s="124">
        <f>IFERROR(VLOOKUP(GRef!B5,C_420,12,FALSE),'Base Calendar'!C9)</f>
        <v>4</v>
      </c>
      <c r="D9" s="124">
        <f>IFERROR(VLOOKUP(GRef!B6,C_420,12,FALSE),'Base Calendar'!D9)</f>
        <v>5</v>
      </c>
      <c r="E9" s="324">
        <f>IFERROR(VLOOKUP(GRef!B7,C_420,12,FALSE),'Base Calendar'!E9)</f>
        <v>6</v>
      </c>
      <c r="F9" s="146"/>
      <c r="G9" s="124">
        <f>IFERROR(VLOOKUP(GRef!B31,C_420,12,FALSE),'Base Calendar'!G9)</f>
        <v>0</v>
      </c>
      <c r="H9" s="124">
        <f>IFERROR(VLOOKUP(GRef!B32,C_420,12,FALSE),'Base Calendar'!H9)</f>
        <v>0</v>
      </c>
      <c r="I9" s="124">
        <f>IFERROR(VLOOKUP(GRef!B33,C_420,12,FALSE),'Base Calendar'!I9)</f>
        <v>1</v>
      </c>
      <c r="J9" s="124">
        <f>IFERROR(VLOOKUP(GRef!B34,C_420,12,FALSE),'Base Calendar'!J9)</f>
        <v>2</v>
      </c>
      <c r="K9" s="324">
        <f>IFERROR(VLOOKUP(GRef!B35,C_420,12,FALSE),'Base Calendar'!K9)</f>
        <v>3</v>
      </c>
      <c r="L9" s="146"/>
      <c r="M9" s="124" t="str">
        <f>IFERROR(VLOOKUP(GRef!B66,C_420,12,FALSE),'Base Calendar'!M9)</f>
        <v>●</v>
      </c>
      <c r="N9" s="124">
        <f>IFERROR(VLOOKUP(GRef!B67,C_420,12,FALSE),'Base Calendar'!N9)</f>
        <v>4</v>
      </c>
      <c r="O9" s="124">
        <f>IFERROR(VLOOKUP(GRef!B68,C_420,12,FALSE),'Base Calendar'!O9)</f>
        <v>5</v>
      </c>
      <c r="P9" s="124">
        <f>IFERROR(VLOOKUP(GRef!B69,C_420,12,FALSE),'Base Calendar'!P9)</f>
        <v>6</v>
      </c>
      <c r="Q9" s="324">
        <f>IFERROR(VLOOKUP(GRef!B70,C_420,12,FALSE),'Base Calendar'!Q9)</f>
        <v>7</v>
      </c>
      <c r="S9" s="147"/>
    </row>
    <row r="10" spans="1:19" ht="12" customHeight="1">
      <c r="A10" s="124">
        <f>IFERROR(VLOOKUP(GRef!B10,C_420,12,FALSE),'Base Calendar'!A10)</f>
        <v>9</v>
      </c>
      <c r="B10" s="124">
        <f>IFERROR(VLOOKUP(GRef!B11,C_420,12,FALSE),'Base Calendar'!B10)</f>
        <v>10</v>
      </c>
      <c r="C10" s="124">
        <f>IFERROR(VLOOKUP(GRef!B12,C_420,12,FALSE),'Base Calendar'!C10)</f>
        <v>11</v>
      </c>
      <c r="D10" s="124">
        <f>IFERROR(VLOOKUP(GRef!B13,C_420,12,FALSE),'Base Calendar'!D10)</f>
        <v>12</v>
      </c>
      <c r="E10" s="324">
        <f>IFERROR(VLOOKUP(GRef!B14,C_420,12,FALSE),'Base Calendar'!E10)</f>
        <v>13</v>
      </c>
      <c r="F10" s="323"/>
      <c r="G10" s="124">
        <f>IFERROR(VLOOKUP(GRef!B38,C_420,12,FALSE),'Base Calendar'!G10)</f>
        <v>6</v>
      </c>
      <c r="H10" s="124">
        <f>IFERROR(VLOOKUP(GRef!B39,C_420,12,FALSE),'Base Calendar'!H10)</f>
        <v>7</v>
      </c>
      <c r="I10" s="124">
        <f>IFERROR(VLOOKUP(GRef!B40,C_420,12,FALSE),'Base Calendar'!I10)</f>
        <v>8</v>
      </c>
      <c r="J10" s="124" t="str">
        <f>IFERROR(VLOOKUP(GRef!B41,C_420,12,FALSE),'Base Calendar'!J10)</f>
        <v></v>
      </c>
      <c r="K10" s="324">
        <f>IFERROR(VLOOKUP(GRef!B42,C_420,12,FALSE),'Base Calendar'!K10)</f>
        <v>10</v>
      </c>
      <c r="L10" s="146"/>
      <c r="M10" s="124">
        <f>IFERROR(VLOOKUP(GRef!B73,C_420,12,FALSE),'Base Calendar'!M10)</f>
        <v>10</v>
      </c>
      <c r="N10" s="124">
        <f>IFERROR(VLOOKUP(GRef!B74,C_420,12,FALSE),'Base Calendar'!N10)</f>
        <v>11</v>
      </c>
      <c r="O10" s="124">
        <f>IFERROR(VLOOKUP(GRef!B75,C_420,12,FALSE),'Base Calendar'!O10)</f>
        <v>12</v>
      </c>
      <c r="P10" s="124">
        <f>IFERROR(VLOOKUP(GRef!B76,C_420,12,FALSE),'Base Calendar'!P10)</f>
        <v>13</v>
      </c>
      <c r="Q10" s="324">
        <f>IFERROR(VLOOKUP(GRef!B77,C_420,12,FALSE),'Base Calendar'!Q10)</f>
        <v>14</v>
      </c>
    </row>
    <row r="11" spans="1:19" ht="12" customHeight="1">
      <c r="A11" s="124">
        <f>IFERROR(VLOOKUP(GRef!B17,C_420,12,FALSE),'Base Calendar'!A11)</f>
        <v>16</v>
      </c>
      <c r="B11" s="124">
        <f>IFERROR(VLOOKUP(GRef!B18,C_420,12,FALSE),'Base Calendar'!B11)</f>
        <v>17</v>
      </c>
      <c r="C11" s="124">
        <f>IFERROR(VLOOKUP(GRef!B19,C_420,12,FALSE),'Base Calendar'!C11)</f>
        <v>18</v>
      </c>
      <c r="D11" s="124">
        <f>IFERROR(VLOOKUP(GRef!B20,C_420,12,FALSE),'Base Calendar'!D11)</f>
        <v>19</v>
      </c>
      <c r="E11" s="324">
        <f>IFERROR(VLOOKUP(GRef!B21,C_420,12,FALSE),'Base Calendar'!E11)</f>
        <v>20</v>
      </c>
      <c r="F11" s="146"/>
      <c r="G11" s="124">
        <f>IFERROR(VLOOKUP(GRef!B45,C_420,12,FALSE),'Base Calendar'!G11)</f>
        <v>13</v>
      </c>
      <c r="H11" s="124">
        <f>IFERROR(VLOOKUP(GRef!B46,C_420,12,FALSE),'Base Calendar'!H11)</f>
        <v>14</v>
      </c>
      <c r="I11" s="124">
        <f>IFERROR(VLOOKUP(GRef!B47,C_420,12,FALSE),'Base Calendar'!I11)</f>
        <v>15</v>
      </c>
      <c r="J11" s="124">
        <f>IFERROR(VLOOKUP(GRef!B48,C_420,12,FALSE),'Base Calendar'!J11)</f>
        <v>16</v>
      </c>
      <c r="K11" s="324">
        <f>IFERROR(VLOOKUP(GRef!B49,C_420,12,FALSE),'Base Calendar'!K11)</f>
        <v>17</v>
      </c>
      <c r="L11" s="146"/>
      <c r="M11" s="124">
        <f>IFERROR(VLOOKUP(GRef!B80,C_420,12,FALSE),'Base Calendar'!M11)</f>
        <v>17</v>
      </c>
      <c r="N11" s="124">
        <f>IFERROR(VLOOKUP(GRef!B81,C_420,12,FALSE),'Base Calendar'!N11)</f>
        <v>18</v>
      </c>
      <c r="O11" s="124">
        <f>IFERROR(VLOOKUP(GRef!B82,C_420,12,FALSE),'Base Calendar'!O11)</f>
        <v>19</v>
      </c>
      <c r="P11" s="124">
        <f>IFERROR(VLOOKUP(GRef!B83,C_420,12,FALSE),'Base Calendar'!P11)</f>
        <v>20</v>
      </c>
      <c r="Q11" s="324">
        <f>IFERROR(VLOOKUP(GRef!B84,C_420,12,FALSE),'Base Calendar'!Q11)</f>
        <v>21</v>
      </c>
    </row>
    <row r="12" spans="1:19" ht="12" customHeight="1">
      <c r="A12" s="124">
        <f>IFERROR(VLOOKUP(GRef!B24,C_420,12,FALSE),'Base Calendar'!A12)</f>
        <v>23</v>
      </c>
      <c r="B12" s="124">
        <f>IFERROR(VLOOKUP(GRef!B25,C_420,12,FALSE),'Base Calendar'!B12)</f>
        <v>24</v>
      </c>
      <c r="C12" s="124">
        <f>IFERROR(VLOOKUP(GRef!B26,C_420,12,FALSE),'Base Calendar'!C12)</f>
        <v>25</v>
      </c>
      <c r="D12" s="124">
        <f>IFERROR(VLOOKUP(GRef!B27,C_420,12,FALSE),'Base Calendar'!D12)</f>
        <v>26</v>
      </c>
      <c r="E12" s="324">
        <f>IFERROR(VLOOKUP(GRef!B28,C_420,12,FALSE),'Base Calendar'!E12)</f>
        <v>27</v>
      </c>
      <c r="F12" s="146"/>
      <c r="G12" s="124">
        <f>IFERROR(VLOOKUP(GRef!B52,C_420,12,FALSE),'Base Calendar'!G12)</f>
        <v>20</v>
      </c>
      <c r="H12" s="124">
        <f>IFERROR(VLOOKUP(GRef!B53,C_420,12,FALSE),'Base Calendar'!H12)</f>
        <v>21</v>
      </c>
      <c r="I12" s="124">
        <f>IFERROR(VLOOKUP(GRef!B54,C_420,12,FALSE),'Base Calendar'!I12)</f>
        <v>22</v>
      </c>
      <c r="J12" s="124">
        <f>IFERROR(VLOOKUP(GRef!B55,C_420,12,FALSE),'Base Calendar'!J12)</f>
        <v>23</v>
      </c>
      <c r="K12" s="324">
        <f>IFERROR(VLOOKUP(GRef!B56,C_420,12,FALSE),'Base Calendar'!K12)</f>
        <v>24</v>
      </c>
      <c r="L12" s="146"/>
      <c r="M12" s="124">
        <f>IFERROR(VLOOKUP(GRef!B87,C_420,12,FALSE),'Base Calendar'!M12)</f>
        <v>24</v>
      </c>
      <c r="N12" s="124">
        <f>IFERROR(VLOOKUP(GRef!B88,C_420,12,FALSE),'Base Calendar'!N12)</f>
        <v>25</v>
      </c>
      <c r="O12" s="124">
        <f>IFERROR(VLOOKUP(GRef!B89,C_420,12,FALSE),'Base Calendar'!O12)</f>
        <v>26</v>
      </c>
      <c r="P12" s="124">
        <f>IFERROR(VLOOKUP(GRef!B90,C_420,12,FALSE),'Base Calendar'!P12)</f>
        <v>27</v>
      </c>
      <c r="Q12" s="324">
        <f>IFERROR(VLOOKUP(GRef!B91,C_420,12,FALSE),'Base Calendar'!Q12)</f>
        <v>28</v>
      </c>
    </row>
    <row r="13" spans="1:19" ht="12" customHeight="1" thickBot="1">
      <c r="A13" s="325">
        <f>IFERROR(VLOOKUP(GRef!B31,C_420,12,FALSE),'Base Calendar'!A13)</f>
        <v>30</v>
      </c>
      <c r="B13" s="325">
        <f>IFERROR(VLOOKUP(GRef!B32,C_420,12,FALSE),'Base Calendar'!B13)</f>
        <v>31</v>
      </c>
      <c r="C13" s="325">
        <f>IFERROR(VLOOKUP(GRef!B33,C_420,12,FALSE),'Base Calendar'!C13)</f>
        <v>0</v>
      </c>
      <c r="D13" s="325">
        <f>IFERROR(VLOOKUP(GRef!B34,C_420,12,FALSE),'Base Calendar'!D13)</f>
        <v>0</v>
      </c>
      <c r="E13" s="326">
        <f>IFERROR(VLOOKUP(GRef!B35,C_420,12,FALSE),'Base Calendar'!E13)</f>
        <v>0</v>
      </c>
      <c r="F13" s="146"/>
      <c r="G13" s="325">
        <f>IFERROR(VLOOKUP(GRef!B59,C_420,12,FALSE),'Base Calendar'!G13)</f>
        <v>27</v>
      </c>
      <c r="H13" s="325">
        <f>IFERROR(VLOOKUP(GRef!B60,C_420,12,FALSE),'Base Calendar'!H13)</f>
        <v>28</v>
      </c>
      <c r="I13" s="325">
        <f>IFERROR(VLOOKUP(GRef!B61,C_420,12,FALSE),'Base Calendar'!I13)</f>
        <v>29</v>
      </c>
      <c r="J13" s="325">
        <f>IFERROR(VLOOKUP(GRef!B62,C_420,12,FALSE),'Base Calendar'!J13)</f>
        <v>30</v>
      </c>
      <c r="K13" s="326">
        <f>IFERROR(VLOOKUP(GRef!B63,C_420,12,FALSE),'Base Calendar'!K13)</f>
        <v>31</v>
      </c>
      <c r="L13" s="146"/>
      <c r="M13" s="325">
        <f>IFERROR(VLOOKUP(GRef!B94,C_420,12,FALSE),'Base Calendar'!M13)</f>
        <v>0</v>
      </c>
      <c r="N13" s="325">
        <f>IFERROR(VLOOKUP(GRef!B95,C_420,12,FALSE),'Base Calendar'!N13)</f>
        <v>0</v>
      </c>
      <c r="O13" s="325">
        <f>IFERROR(VLOOKUP(GRef!B96,C_420,12,FALSE),'Base Calendar'!O13)</f>
        <v>0</v>
      </c>
      <c r="P13" s="325">
        <f>IFERROR(VLOOKUP(GRef!B97,C_420,12,FALSE),'Base Calendar'!P13)</f>
        <v>0</v>
      </c>
      <c r="Q13" s="326">
        <f>IFERROR(VLOOKUP(GRef!B98,C_420,12,FALSE),'Base Calendar'!Q13)</f>
        <v>0</v>
      </c>
    </row>
    <row r="14" spans="1:19" ht="12" customHeight="1">
      <c r="D14" s="149"/>
      <c r="E14" s="149"/>
      <c r="F14" s="149"/>
      <c r="G14" s="148">
        <f>DAY(GRef!P377)</f>
        <v>9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IFERROR(VLOOKUP(GRef!B94,C_420,12,FALSE),'Base Calendar'!A21)</f>
        <v>1</v>
      </c>
      <c r="B21" s="124">
        <f>IFERROR(VLOOKUP(GRef!B95,C_420,12,FALSE),'Base Calendar'!B21)</f>
        <v>2</v>
      </c>
      <c r="C21" s="124">
        <f>IFERROR(VLOOKUP(GRef!B96,C_420,12,FALSE),'Base Calendar'!C21)</f>
        <v>3</v>
      </c>
      <c r="D21" s="124">
        <f>IFERROR(VLOOKUP(GRef!B97,C_420,12,FALSE),'Base Calendar'!D21)</f>
        <v>4</v>
      </c>
      <c r="E21" s="324">
        <f>IFERROR(VLOOKUP(GRef!B98,C_420,12,FALSE),'Base Calendar'!E21)</f>
        <v>5</v>
      </c>
      <c r="F21" s="146"/>
      <c r="G21" s="124" t="str">
        <f>IFERROR(VLOOKUP(GRef!B122,C_420,12,FALSE),'Base Calendar'!G21)</f>
        <v xml:space="preserve"> </v>
      </c>
      <c r="H21" s="124">
        <f>IFERROR(VLOOKUP(GRef!B123,C_420,12,FALSE),'Base Calendar'!H21)</f>
        <v>0</v>
      </c>
      <c r="I21" s="124">
        <f>IFERROR(VLOOKUP(GRef!B124,C_420,12,FALSE),'Base Calendar'!I21)</f>
        <v>0</v>
      </c>
      <c r="J21" s="124">
        <f>IFERROR(VLOOKUP(GRef!B125,C_420,12,FALSE),'Base Calendar'!J21)</f>
        <v>1</v>
      </c>
      <c r="K21" s="324">
        <f>IFERROR(VLOOKUP(GRef!B126,C_420,12,FALSE),'Base Calendar'!K21)</f>
        <v>2</v>
      </c>
      <c r="L21" s="146"/>
      <c r="M21" s="124">
        <f>IFERROR(VLOOKUP(GRef!B157,C_420,12,FALSE),'Base Calendar'!M21)</f>
        <v>3</v>
      </c>
      <c r="N21" s="124">
        <f>IFERROR(VLOOKUP(GRef!B158,C_420,12,FALSE),'Base Calendar'!N21)</f>
        <v>4</v>
      </c>
      <c r="O21" s="124">
        <f>IFERROR(VLOOKUP(GRef!B159,C_420,12,FALSE),'Base Calendar'!O21)</f>
        <v>5</v>
      </c>
      <c r="P21" s="124">
        <f>IFERROR(VLOOKUP(GRef!B160,C_420,12,FALSE),'Base Calendar'!P21)</f>
        <v>6</v>
      </c>
      <c r="Q21" s="324">
        <f>IFERROR(VLOOKUP(GRef!B161,C_420,12,FALSE),'Base Calendar'!Q21)</f>
        <v>7</v>
      </c>
    </row>
    <row r="22" spans="1:17" ht="12" customHeight="1">
      <c r="A22" s="124">
        <f>IFERROR(VLOOKUP(GRef!B101,C_420,12,FALSE),'Base Calendar'!A22)</f>
        <v>8</v>
      </c>
      <c r="B22" s="124">
        <f>IFERROR(VLOOKUP(GRef!B102,C_420,12,FALSE),'Base Calendar'!B22)</f>
        <v>9</v>
      </c>
      <c r="C22" s="124">
        <f>IFERROR(VLOOKUP(GRef!B103,C_420,12,FALSE),'Base Calendar'!C22)</f>
        <v>10</v>
      </c>
      <c r="D22" s="124">
        <f>IFERROR(VLOOKUP(GRef!B104,C_420,12,FALSE),'Base Calendar'!D22)</f>
        <v>11</v>
      </c>
      <c r="E22" s="324">
        <f>IFERROR(VLOOKUP(GRef!B105,C_420,12,FALSE),'Base Calendar'!E22)</f>
        <v>12</v>
      </c>
      <c r="F22" s="146"/>
      <c r="G22" s="124">
        <f>IFERROR(VLOOKUP(GRef!B129,C_420,12,FALSE),'Base Calendar'!G22)</f>
        <v>5</v>
      </c>
      <c r="H22" s="124">
        <f>IFERROR(VLOOKUP(GRef!B130,C_420,12,FALSE),'Base Calendar'!H22)</f>
        <v>6</v>
      </c>
      <c r="I22" s="124">
        <f>IFERROR(VLOOKUP(GRef!B131,C_420,12,FALSE),'Base Calendar'!I22)</f>
        <v>7</v>
      </c>
      <c r="J22" s="124">
        <f>IFERROR(VLOOKUP(GRef!B132,C_420,12,FALSE),'Base Calendar'!J22)</f>
        <v>8</v>
      </c>
      <c r="K22" s="324">
        <f>IFERROR(VLOOKUP(GRef!B133,C_420,12,FALSE),'Base Calendar'!K22)</f>
        <v>9</v>
      </c>
      <c r="L22" s="146"/>
      <c r="M22" s="124">
        <f>IFERROR(VLOOKUP(GRef!B164,C_420,12,FALSE),'Base Calendar'!M22)</f>
        <v>10</v>
      </c>
      <c r="N22" s="124">
        <f>IFERROR(VLOOKUP(GRef!B165,C_420,12,FALSE),'Base Calendar'!N22)</f>
        <v>11</v>
      </c>
      <c r="O22" s="124">
        <f>IFERROR(VLOOKUP(GRef!B166,C_420,12,FALSE),'Base Calendar'!O22)</f>
        <v>12</v>
      </c>
      <c r="P22" s="124">
        <f>IFERROR(VLOOKUP(GRef!B167,C_420,12,FALSE),'Base Calendar'!P22)</f>
        <v>13</v>
      </c>
      <c r="Q22" s="324">
        <f>IFERROR(VLOOKUP(GRef!B168,C_420,12,FALSE),'Base Calendar'!Q22)</f>
        <v>14</v>
      </c>
    </row>
    <row r="23" spans="1:17" ht="12" customHeight="1">
      <c r="A23" s="124" t="str">
        <f>IFERROR(VLOOKUP(GRef!B108,C_420,12,FALSE),'Base Calendar'!A23)</f>
        <v>◯</v>
      </c>
      <c r="B23" s="124">
        <f>IFERROR(VLOOKUP(GRef!B109,C_420,12,FALSE),'Base Calendar'!B23)</f>
        <v>16</v>
      </c>
      <c r="C23" s="124">
        <f>IFERROR(VLOOKUP(GRef!B110,C_420,12,FALSE),'Base Calendar'!C23)</f>
        <v>17</v>
      </c>
      <c r="D23" s="124">
        <f>IFERROR(VLOOKUP(GRef!B111,C_420,12,FALSE),'Base Calendar'!D23)</f>
        <v>18</v>
      </c>
      <c r="E23" s="324">
        <f>IFERROR(VLOOKUP(GRef!B112,C_420,12,FALSE),'Base Calendar'!E23)</f>
        <v>19</v>
      </c>
      <c r="F23" s="146"/>
      <c r="G23" s="124">
        <f>IFERROR(VLOOKUP(GRef!B136,C_420,12,FALSE),'Base Calendar'!G23)</f>
        <v>12</v>
      </c>
      <c r="H23" s="124">
        <f>IFERROR(VLOOKUP(GRef!B137,C_420,12,FALSE),'Base Calendar'!H23)</f>
        <v>13</v>
      </c>
      <c r="I23" s="124">
        <f>IFERROR(VLOOKUP(GRef!B138,C_420,12,FALSE),'Base Calendar'!I23)</f>
        <v>14</v>
      </c>
      <c r="J23" s="124">
        <f>IFERROR(VLOOKUP(GRef!B139,C_420,12,FALSE),'Base Calendar'!J23)</f>
        <v>15</v>
      </c>
      <c r="K23" s="324">
        <f>IFERROR(VLOOKUP(GRef!B140,C_420,12,FALSE),'Base Calendar'!K23)</f>
        <v>16</v>
      </c>
      <c r="L23" s="146"/>
      <c r="M23" s="124">
        <f>IFERROR(VLOOKUP(GRef!B171,C_420,12,FALSE),'Base Calendar'!M23)</f>
        <v>17</v>
      </c>
      <c r="N23" s="124">
        <f>IFERROR(VLOOKUP(GRef!B172,C_420,12,FALSE),'Base Calendar'!N23)</f>
        <v>18</v>
      </c>
      <c r="O23" s="124">
        <f>IFERROR(VLOOKUP(GRef!B173,C_420,12,FALSE),'Base Calendar'!O23)</f>
        <v>19</v>
      </c>
      <c r="P23" s="124">
        <f>IFERROR(VLOOKUP(GRef!B174,C_420,12,FALSE),'Base Calendar'!P23)</f>
        <v>20</v>
      </c>
      <c r="Q23" s="324">
        <f>IFERROR(VLOOKUP(GRef!B175,C_420,12,FALSE),'Base Calendar'!Q23)</f>
        <v>21</v>
      </c>
    </row>
    <row r="24" spans="1:17" ht="12" customHeight="1">
      <c r="A24" s="124">
        <f>IFERROR(VLOOKUP(GRef!B115,C_420,12,FALSE),'Base Calendar'!A24)</f>
        <v>22</v>
      </c>
      <c r="B24" s="124">
        <f>IFERROR(VLOOKUP(GRef!B116,C_420,12,FALSE),'Base Calendar'!B24)</f>
        <v>23</v>
      </c>
      <c r="C24" s="124">
        <f>IFERROR(VLOOKUP(GRef!B117,C_420,12,FALSE),'Base Calendar'!C24)</f>
        <v>24</v>
      </c>
      <c r="D24" s="124">
        <f>IFERROR(VLOOKUP(GRef!B118,C_420,12,FALSE),'Base Calendar'!D24)</f>
        <v>25</v>
      </c>
      <c r="E24" s="324">
        <f>IFERROR(VLOOKUP(GRef!B119,C_420,12,FALSE),'Base Calendar'!E24)</f>
        <v>26</v>
      </c>
      <c r="F24" s="146"/>
      <c r="G24" s="124" t="str">
        <f>IFERROR(VLOOKUP(GRef!B143,C_420,12,FALSE),'Base Calendar'!G24)</f>
        <v>◯</v>
      </c>
      <c r="H24" s="124" t="str">
        <f>IFERROR(VLOOKUP(GRef!B144,C_420,12,FALSE),'Base Calendar'!H24)</f>
        <v>◯</v>
      </c>
      <c r="I24" s="124" t="str">
        <f>IFERROR(VLOOKUP(GRef!B145,C_420,12,FALSE),'Base Calendar'!I24)</f>
        <v>◯</v>
      </c>
      <c r="J24" s="124" t="str">
        <f>IFERROR(VLOOKUP(GRef!B146,C_420,12,FALSE),'Base Calendar'!J24)</f>
        <v>●</v>
      </c>
      <c r="K24" s="324" t="str">
        <f>IFERROR(VLOOKUP(GRef!B147,C_420,12,FALSE),'Base Calendar'!K24)</f>
        <v>●</v>
      </c>
      <c r="L24" s="146"/>
      <c r="M24" s="124" t="str">
        <f>IFERROR(VLOOKUP(GRef!B178,C_420,12,FALSE),'Base Calendar'!M24)</f>
        <v>◯</v>
      </c>
      <c r="N24" s="124" t="str">
        <f>IFERROR(VLOOKUP(GRef!B179,C_420,12,FALSE),'Base Calendar'!N24)</f>
        <v>●</v>
      </c>
      <c r="O24" s="124" t="str">
        <f>IFERROR(VLOOKUP(GRef!B180,C_420,12,FALSE),'Base Calendar'!O24)</f>
        <v>◯</v>
      </c>
      <c r="P24" s="124" t="str">
        <f>IFERROR(VLOOKUP(GRef!B181,C_420,12,FALSE),'Base Calendar'!P24)</f>
        <v>◯</v>
      </c>
      <c r="Q24" s="324" t="str">
        <f>IFERROR(VLOOKUP(GRef!B182,C_420,12,FALSE),'Base Calendar'!Q24)</f>
        <v>◯</v>
      </c>
    </row>
    <row r="25" spans="1:17" ht="12" customHeight="1" thickBot="1">
      <c r="A25" s="325">
        <f>IFERROR(VLOOKUP(GRef!B122,C_420,12,FALSE),'Base Calendar'!A25)</f>
        <v>29</v>
      </c>
      <c r="B25" s="325">
        <f>IFERROR(VLOOKUP(GRef!B123,C_420,12,FALSE),'Base Calendar'!B25)</f>
        <v>30</v>
      </c>
      <c r="C25" s="325">
        <f>IFERROR(VLOOKUP(GRef!B124,C_420,12,FALSE),'Base Calendar'!C25)</f>
        <v>31</v>
      </c>
      <c r="D25" s="325">
        <f>IFERROR(VLOOKUP(GRef!B125,C_420,12,FALSE),'Base Calendar'!D25)</f>
        <v>0</v>
      </c>
      <c r="E25" s="326">
        <f>IFERROR(VLOOKUP(GRef!B126,C_420,12,FALSE),'Base Calendar'!E25)</f>
        <v>0</v>
      </c>
      <c r="F25" s="157"/>
      <c r="G25" s="325">
        <f>IFERROR(VLOOKUP(GRef!B150,C_420,12,FALSE),'Base Calendar'!G25)</f>
        <v>26</v>
      </c>
      <c r="H25" s="325">
        <f>IFERROR(VLOOKUP(GRef!B151,C_420,12,FALSE),'Base Calendar'!H25)</f>
        <v>27</v>
      </c>
      <c r="I25" s="325">
        <f>IFERROR(VLOOKUP(GRef!B152,C_420,12,FALSE),'Base Calendar'!I25)</f>
        <v>28</v>
      </c>
      <c r="J25" s="325">
        <f>IFERROR(VLOOKUP(GRef!B153,C_420,12,FALSE),'Base Calendar'!J25)</f>
        <v>29</v>
      </c>
      <c r="K25" s="326">
        <f>IFERROR(VLOOKUP(GRef!B154,C_420,12,FALSE),'Base Calendar'!K25)</f>
        <v>30</v>
      </c>
      <c r="L25" s="146"/>
      <c r="M25" s="325" t="str">
        <f>IFERROR(VLOOKUP(GRef!B185,C_420,12,FALSE),'Base Calendar'!M25)</f>
        <v>◯</v>
      </c>
      <c r="N25" s="325">
        <f>IFERROR(VLOOKUP(GRef!I44,C_420,12,FALSE),'Base Calendar'!N25)</f>
        <v>0</v>
      </c>
      <c r="O25" s="325">
        <f>IFERROR(VLOOKUP(GRef!I45,C_420,12,FALSE),'Base Calendar'!O25)</f>
        <v>0</v>
      </c>
      <c r="P25" s="325">
        <f>IFERROR(VLOOKUP(GRef!I46,C_420,12,FALSE),'Base Calendar'!P25)</f>
        <v>0</v>
      </c>
      <c r="Q25" s="326">
        <f>IFERROR(VLOOKUP(GRef!I47,C_420,12,FALSE),'Base Calendar'!Q25)</f>
        <v>0</v>
      </c>
    </row>
    <row r="26" spans="1:17" ht="12" customHeight="1">
      <c r="A26" s="151">
        <v>15</v>
      </c>
      <c r="B26" s="158" t="s">
        <v>135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IFERROR(VLOOKUP(GRef!B186,C_420,12,FALSE),'Base Calendar'!B33)</f>
        <v>●</v>
      </c>
      <c r="C33" s="124" t="str">
        <f>IFERROR(VLOOKUP(GRef!B187,C_420,12,FALSE),'Base Calendar'!C33)</f>
        <v>◯</v>
      </c>
      <c r="D33" s="124" t="str">
        <f>IFERROR(VLOOKUP(GRef!B188,C_420,12,FALSE),'Base Calendar'!D33)</f>
        <v>◯</v>
      </c>
      <c r="E33" s="324" t="str">
        <f>IFERROR(VLOOKUP(GRef!B189,C_420,12,FALSE),'Base Calendar'!E33)</f>
        <v>◯</v>
      </c>
      <c r="F33" s="146"/>
      <c r="G33" s="124" t="str">
        <f>IFERROR(VLOOKUP(GRef!B213,C_420,12,FALSE),'Base Calendar'!G33)</f>
        <v xml:space="preserve"> </v>
      </c>
      <c r="H33" s="124" t="str">
        <f>IFERROR(VLOOKUP(GRef!B214,C_420,12,FALSE),'Base Calendar'!H33)</f>
        <v xml:space="preserve"> </v>
      </c>
      <c r="I33" s="124">
        <f>IFERROR(VLOOKUP(GRef!B215,C_420,12,FALSE),'Base Calendar'!I33)</f>
        <v>0</v>
      </c>
      <c r="J33" s="124">
        <f>IFERROR(VLOOKUP(GRef!B216,C_420,12,FALSE),'Base Calendar'!J33)</f>
        <v>0</v>
      </c>
      <c r="K33" s="324">
        <f>IFERROR(VLOOKUP(GRef!B217,C_420,12,FALSE),'Base Calendar'!K33)</f>
        <v>1</v>
      </c>
      <c r="L33" s="146"/>
      <c r="M33" s="124">
        <f>IFERROR(VLOOKUP(GRef!B241,C_420,12,FALSE),'Base Calendar'!M33)</f>
        <v>0</v>
      </c>
      <c r="N33" s="124" t="str">
        <f>IFERROR(VLOOKUP(GRef!B242,C_420,12,FALSE),'Base Calendar'!N33)</f>
        <v xml:space="preserve"> </v>
      </c>
      <c r="O33" s="124">
        <f>IFERROR(VLOOKUP(GRef!B243,C_420,12,FALSE),'Base Calendar'!O33)</f>
        <v>0</v>
      </c>
      <c r="P33" s="124">
        <f>IFERROR(VLOOKUP(GRef!B244,C_420,12,FALSE),'Base Calendar'!P33)</f>
        <v>0</v>
      </c>
      <c r="Q33" s="324">
        <f>IFERROR(VLOOKUP(GRef!B245,C_420,12,FALSE),'Base Calendar'!Q33)</f>
        <v>1</v>
      </c>
    </row>
    <row r="34" spans="1:17" ht="12" customHeight="1">
      <c r="A34" s="124">
        <f>IFERROR(VLOOKUP(GRef!B192,C_420,12,FALSE),'Base Calendar'!A34)</f>
        <v>7</v>
      </c>
      <c r="B34" s="124">
        <f>IFERROR(VLOOKUP(GRef!B193,C_420,12,FALSE),'Base Calendar'!B34)</f>
        <v>8</v>
      </c>
      <c r="C34" s="124">
        <f>IFERROR(VLOOKUP(GRef!B194,C_420,12,FALSE),'Base Calendar'!C34)</f>
        <v>9</v>
      </c>
      <c r="D34" s="124">
        <f>IFERROR(VLOOKUP(GRef!B195,C_420,12,FALSE),'Base Calendar'!D34)</f>
        <v>10</v>
      </c>
      <c r="E34" s="324">
        <f>IFERROR(VLOOKUP(GRef!B196,C_420,12,FALSE),'Base Calendar'!E34)</f>
        <v>11</v>
      </c>
      <c r="F34" s="146"/>
      <c r="G34" s="124">
        <f>IFERROR(VLOOKUP(GRef!B220,C_420,12,FALSE),'Base Calendar'!G34)</f>
        <v>4</v>
      </c>
      <c r="H34" s="124">
        <f>IFERROR(VLOOKUP(GRef!B221,C_420,12,FALSE),'Base Calendar'!H34)</f>
        <v>5</v>
      </c>
      <c r="I34" s="124">
        <f>IFERROR(VLOOKUP(GRef!B222,C_420,12,FALSE),'Base Calendar'!I34)</f>
        <v>6</v>
      </c>
      <c r="J34" s="124">
        <f>IFERROR(VLOOKUP(GRef!B223,C_420,12,FALSE),'Base Calendar'!J34)</f>
        <v>7</v>
      </c>
      <c r="K34" s="324">
        <f>IFERROR(VLOOKUP(GRef!B224,C_420,12,FALSE),'Base Calendar'!K34)</f>
        <v>8</v>
      </c>
      <c r="L34" s="146"/>
      <c r="M34" s="124">
        <f>IFERROR(VLOOKUP(GRef!B248,C_420,12,FALSE),'Base Calendar'!M34)</f>
        <v>4</v>
      </c>
      <c r="N34" s="124">
        <f>IFERROR(VLOOKUP(GRef!B249,C_420,12,FALSE),'Base Calendar'!N34)</f>
        <v>5</v>
      </c>
      <c r="O34" s="124">
        <f>IFERROR(VLOOKUP(GRef!B250,C_420,12,FALSE),'Base Calendar'!O34)</f>
        <v>6</v>
      </c>
      <c r="P34" s="124">
        <f>IFERROR(VLOOKUP(GRef!B251,C_420,12,FALSE),'Base Calendar'!P34)</f>
        <v>7</v>
      </c>
      <c r="Q34" s="324">
        <f>IFERROR(VLOOKUP(GRef!B252,C_420,12,FALSE),'Base Calendar'!Q34)</f>
        <v>8</v>
      </c>
    </row>
    <row r="35" spans="1:17" ht="12" customHeight="1">
      <c r="A35" s="124">
        <f>IFERROR(VLOOKUP(GRef!B199,C_420,12,FALSE),'Base Calendar'!A35)</f>
        <v>14</v>
      </c>
      <c r="B35" s="124">
        <f>IFERROR(VLOOKUP(GRef!B200,C_420,12,FALSE),'Base Calendar'!B35)</f>
        <v>15</v>
      </c>
      <c r="C35" s="124">
        <f>IFERROR(VLOOKUP(GRef!B201,C_420,12,FALSE),'Base Calendar'!C35)</f>
        <v>16</v>
      </c>
      <c r="D35" s="124">
        <f>IFERROR(VLOOKUP(GRef!B202,C_420,12,FALSE),'Base Calendar'!D35)</f>
        <v>17</v>
      </c>
      <c r="E35" s="324">
        <f>IFERROR(VLOOKUP(GRef!B203,C_420,12,FALSE),'Base Calendar'!E35)</f>
        <v>18</v>
      </c>
      <c r="F35" s="146"/>
      <c r="G35" s="124">
        <f>IFERROR(VLOOKUP(GRef!B227,C_420,12,FALSE),'Base Calendar'!G35)</f>
        <v>11</v>
      </c>
      <c r="H35" s="124">
        <f>IFERROR(VLOOKUP(GRef!B228,C_420,12,FALSE),'Base Calendar'!H35)</f>
        <v>12</v>
      </c>
      <c r="I35" s="124">
        <f>IFERROR(VLOOKUP(GRef!B229,C_420,12,FALSE),'Base Calendar'!I35)</f>
        <v>13</v>
      </c>
      <c r="J35" s="124">
        <f>IFERROR(VLOOKUP(GRef!B230,C_420,12,FALSE),'Base Calendar'!J35)</f>
        <v>14</v>
      </c>
      <c r="K35" s="324">
        <f>IFERROR(VLOOKUP(GRef!B231,C_420,12,FALSE),'Base Calendar'!K35)</f>
        <v>15</v>
      </c>
      <c r="L35" s="146"/>
      <c r="M35" s="124">
        <f>IFERROR(VLOOKUP(GRef!B255,C_420,12,FALSE),'Base Calendar'!M35)</f>
        <v>11</v>
      </c>
      <c r="N35" s="124">
        <f>IFERROR(VLOOKUP(GRef!B256,C_420,12,FALSE),'Base Calendar'!N35)</f>
        <v>12</v>
      </c>
      <c r="O35" s="124">
        <f>IFERROR(VLOOKUP(GRef!B257,C_420,12,FALSE),'Base Calendar'!O35)</f>
        <v>13</v>
      </c>
      <c r="P35" s="124">
        <f>IFERROR(VLOOKUP(GRef!B258,C_420,12,FALSE),'Base Calendar'!P35)</f>
        <v>14</v>
      </c>
      <c r="Q35" s="324">
        <f>IFERROR(VLOOKUP(GRef!B259,C_420,12,FALSE),'Base Calendar'!Q35)</f>
        <v>15</v>
      </c>
    </row>
    <row r="36" spans="1:17" ht="12" customHeight="1">
      <c r="A36" s="124" t="str">
        <f>IFERROR(VLOOKUP(GRef!B206,C_420,12,FALSE),'Base Calendar'!A36)</f>
        <v>◯</v>
      </c>
      <c r="B36" s="124">
        <f>IFERROR(VLOOKUP(GRef!B207,C_420,12,FALSE),'Base Calendar'!B36)</f>
        <v>22</v>
      </c>
      <c r="C36" s="124">
        <f>IFERROR(VLOOKUP(GRef!B208,C_420,12,FALSE),'Base Calendar'!C36)</f>
        <v>23</v>
      </c>
      <c r="D36" s="124">
        <f>IFERROR(VLOOKUP(GRef!B209,C_420,12,FALSE),'Base Calendar'!D36)</f>
        <v>24</v>
      </c>
      <c r="E36" s="324">
        <f>IFERROR(VLOOKUP(GRef!B210,C_420,12,FALSE),'Base Calendar'!E36)</f>
        <v>25</v>
      </c>
      <c r="F36" s="146"/>
      <c r="G36" s="124" t="str">
        <f>IFERROR(VLOOKUP(GRef!B234,C_420,12,FALSE),'Base Calendar'!G36)</f>
        <v>◯</v>
      </c>
      <c r="H36" s="124">
        <f>IFERROR(VLOOKUP(GRef!B235,C_420,12,FALSE),'Base Calendar'!H36)</f>
        <v>19</v>
      </c>
      <c r="I36" s="124">
        <f>IFERROR(VLOOKUP(GRef!B236,C_420,12,FALSE),'Base Calendar'!I36)</f>
        <v>20</v>
      </c>
      <c r="J36" s="124">
        <f>IFERROR(VLOOKUP(GRef!B237,C_420,12,FALSE),'Base Calendar'!J36)</f>
        <v>21</v>
      </c>
      <c r="K36" s="324">
        <f>IFERROR(VLOOKUP(GRef!B238,C_420,12,FALSE),'Base Calendar'!K36)</f>
        <v>22</v>
      </c>
      <c r="L36" s="146"/>
      <c r="M36" s="124" t="str">
        <f>IFERROR(VLOOKUP(GRef!B262,C_420,12,FALSE),'Base Calendar'!M36)</f>
        <v>◯</v>
      </c>
      <c r="N36" s="124" t="str">
        <f>IFERROR(VLOOKUP(GRef!B263,C_420,12,FALSE),'Base Calendar'!N36)</f>
        <v>◯</v>
      </c>
      <c r="O36" s="124" t="str">
        <f>IFERROR(VLOOKUP(GRef!B264,C_420,12,FALSE),'Base Calendar'!O36)</f>
        <v>◯</v>
      </c>
      <c r="P36" s="124" t="str">
        <f>IFERROR(VLOOKUP(GRef!B265,C_420,12,FALSE),'Base Calendar'!P36)</f>
        <v>◯</v>
      </c>
      <c r="Q36" s="324" t="str">
        <f>IFERROR(VLOOKUP(GRef!B266,C_420,12,FALSE),'Base Calendar'!Q36)</f>
        <v>◯</v>
      </c>
    </row>
    <row r="37" spans="1:17" ht="12" customHeight="1" thickBot="1">
      <c r="A37" s="325">
        <f>IFERROR(VLOOKUP(GRef!B213,C_420,12,FALSE),'Base Calendar'!A37)</f>
        <v>28</v>
      </c>
      <c r="B37" s="325">
        <f>IFERROR(VLOOKUP(GRef!B214,C_420,12,FALSE),'Base Calendar'!B37)</f>
        <v>29</v>
      </c>
      <c r="C37" s="325">
        <f>IFERROR(VLOOKUP(GRef!B215,C_420,12,FALSE),'Base Calendar'!C37)</f>
        <v>30</v>
      </c>
      <c r="D37" s="325">
        <f>IFERROR(VLOOKUP(GRef!B216,C_420,12,FALSE),'Base Calendar'!D37)</f>
        <v>31</v>
      </c>
      <c r="E37" s="326" t="str">
        <f>IFERROR(VLOOKUP(GRef!B217,C_420,12,FALSE),'Base Calendar'!E37)</f>
        <v xml:space="preserve"> </v>
      </c>
      <c r="F37" s="157"/>
      <c r="G37" s="325">
        <f>IFERROR(VLOOKUP(GRef!B241,C_420,12,FALSE),'Base Calendar'!G37)</f>
        <v>25</v>
      </c>
      <c r="H37" s="325">
        <f>IFERROR(VLOOKUP(GRef!B242,C_420,12,FALSE),'Base Calendar'!H37)</f>
        <v>26</v>
      </c>
      <c r="I37" s="325">
        <f>IFERROR(VLOOKUP(GRef!B243,C_420,12,FALSE),'Base Calendar'!I37)</f>
        <v>27</v>
      </c>
      <c r="J37" s="325">
        <f>IFERROR(VLOOKUP(GRef!B244,C_420,12,FALSE),'Base Calendar'!J37)</f>
        <v>28</v>
      </c>
      <c r="K37" s="326">
        <f>IFERROR(VLOOKUP(GRef!B245,C_420,12,FALSE),'Base Calendar'!K37)</f>
        <v>0</v>
      </c>
      <c r="L37" s="146"/>
      <c r="M37" s="325">
        <f>IFERROR(VLOOKUP(GRef!B269,C_420,12,FALSE),'Base Calendar'!M37)</f>
        <v>25</v>
      </c>
      <c r="N37" s="325">
        <f>IFERROR(VLOOKUP(GRef!B270,C_420,12,FALSE),'Base Calendar'!N37)</f>
        <v>26</v>
      </c>
      <c r="O37" s="325">
        <f>IFERROR(VLOOKUP(GRef!B271,C_420,12,FALSE),'Base Calendar'!O37)</f>
        <v>27</v>
      </c>
      <c r="P37" s="325">
        <f>IFERROR(VLOOKUP(GRef!B272,C_420,12,FALSE),'Base Calendar'!P37)</f>
        <v>28</v>
      </c>
      <c r="Q37" s="326">
        <f>IFERROR(VLOOKUP(GRef!B273,C_420,12,FALSE),'Base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IFERROR(VLOOKUP(GRef!B276,C_420,12,FALSE),'Base Calendar'!A45)</f>
        <v>1</v>
      </c>
      <c r="B45" s="124">
        <f>IFERROR(VLOOKUP(GRef!B277,C_420,12,FALSE),'Base Calendar'!B45)</f>
        <v>2</v>
      </c>
      <c r="C45" s="124">
        <f>IFERROR(VLOOKUP(GRef!B278,C_420,12,FALSE),'Base Calendar'!C45)</f>
        <v>3</v>
      </c>
      <c r="D45" s="124">
        <f>IFERROR(VLOOKUP(GRef!B279,C_420,12,FALSE),'Base Calendar'!D45)</f>
        <v>4</v>
      </c>
      <c r="E45" s="324">
        <f>IFERROR(VLOOKUP(GRef!B280,C_420,12,FALSE),'Base Calendar'!E45)</f>
        <v>5</v>
      </c>
      <c r="F45" s="139"/>
      <c r="G45" s="124">
        <f>IFERROR(VLOOKUP(GRef!B304,C_420,12,FALSE),'Base Calendar'!G45)</f>
        <v>0</v>
      </c>
      <c r="H45" s="124">
        <f>IFERROR(VLOOKUP(GRef!B305,C_420,12,FALSE),'Base Calendar'!H45)</f>
        <v>0</v>
      </c>
      <c r="I45" s="124">
        <f>IFERROR(VLOOKUP(GRef!B306,C_420,12,FALSE),'Base Calendar'!I45)</f>
        <v>1</v>
      </c>
      <c r="J45" s="124">
        <f>IFERROR(VLOOKUP(GRef!B307,C_420,12,FALSE),'Base Calendar'!J45)</f>
        <v>2</v>
      </c>
      <c r="K45" s="324">
        <f>IFERROR(VLOOKUP(GRef!B308,C_420,12,FALSE),'Base Calendar'!K45)</f>
        <v>3</v>
      </c>
      <c r="L45" s="146"/>
      <c r="M45" s="124">
        <f>IFERROR(VLOOKUP(GRef!B339,C_420,12,FALSE),'Base Calendar'!M45)</f>
        <v>3</v>
      </c>
      <c r="N45" s="124">
        <f>IFERROR(VLOOKUP(GRef!B340,C_420,12,FALSE),'Base Calendar'!N45)</f>
        <v>4</v>
      </c>
      <c r="O45" s="124">
        <f>IFERROR(VLOOKUP(GRef!B341,C_420,12,FALSE),'Base Calendar'!O45)</f>
        <v>5</v>
      </c>
      <c r="P45" s="124">
        <f>IFERROR(VLOOKUP(GRef!B342,C_420,12,FALSE),'Base Calendar'!P45)</f>
        <v>6</v>
      </c>
      <c r="Q45" s="324">
        <f>IFERROR(VLOOKUP(GRef!B343,C_420,12,FALSE),'Base Calendar'!Q45)</f>
        <v>7</v>
      </c>
    </row>
    <row r="46" spans="1:17" ht="12" customHeight="1">
      <c r="A46" s="124">
        <f>IFERROR(VLOOKUP(GRef!B283,C_420,12,FALSE),'Base Calendar'!A46)</f>
        <v>8</v>
      </c>
      <c r="B46" s="124">
        <f>IFERROR(VLOOKUP(GRef!B284,C_420,12,FALSE),'Base Calendar'!B46)</f>
        <v>9</v>
      </c>
      <c r="C46" s="124">
        <f>IFERROR(VLOOKUP(GRef!B285,C_420,12,FALSE),'Base Calendar'!C46)</f>
        <v>10</v>
      </c>
      <c r="D46" s="124">
        <f>IFERROR(VLOOKUP(GRef!B286,C_420,12,FALSE),'Base Calendar'!D46)</f>
        <v>11</v>
      </c>
      <c r="E46" s="324">
        <f>IFERROR(VLOOKUP(GRef!B287,C_420,12,FALSE),'Base Calendar'!E46)</f>
        <v>12</v>
      </c>
      <c r="F46" s="146"/>
      <c r="G46" s="124">
        <f>IFERROR(VLOOKUP(GRef!B311,C_420,12,FALSE),'Base Calendar'!G46)</f>
        <v>6</v>
      </c>
      <c r="H46" s="124">
        <f>IFERROR(VLOOKUP(GRef!B312,C_420,12,FALSE),'Base Calendar'!H46)</f>
        <v>7</v>
      </c>
      <c r="I46" s="124">
        <f>IFERROR(VLOOKUP(GRef!B313,C_420,12,FALSE),'Base Calendar'!I46)</f>
        <v>8</v>
      </c>
      <c r="J46" s="124">
        <f>IFERROR(VLOOKUP(GRef!B314,C_420,12,FALSE),'Base Calendar'!J46)</f>
        <v>9</v>
      </c>
      <c r="K46" s="324">
        <f>IFERROR(VLOOKUP(GRef!B315,C_420,12,FALSE),'Base Calendar'!K46)</f>
        <v>10</v>
      </c>
      <c r="L46" s="146"/>
      <c r="M46" s="124">
        <f>IFERROR(VLOOKUP(GRef!B346,C_420,12,FALSE),'Base Calendar'!M46)</f>
        <v>10</v>
      </c>
      <c r="N46" s="124">
        <f>IFERROR(VLOOKUP(GRef!B3463,C_420,12,FALSE),'Base Calendar'!N46)</f>
        <v>11</v>
      </c>
      <c r="O46" s="124">
        <f>IFERROR(VLOOKUP(GRef!B348,C_420,12,FALSE),'Base Calendar'!O46)</f>
        <v>12</v>
      </c>
      <c r="P46" s="124">
        <f>IFERROR(VLOOKUP(GRef!B349,C_420,12,FALSE),'Base Calendar'!P46)</f>
        <v>13</v>
      </c>
      <c r="Q46" s="324">
        <f>IFERROR(VLOOKUP(GRef!B350,C_420,12,FALSE),'Base Calendar'!Q46)</f>
        <v>14</v>
      </c>
    </row>
    <row r="47" spans="1:17" ht="12" customHeight="1">
      <c r="A47" s="124">
        <f>IFERROR(VLOOKUP(GRef!B290,C_420,12,FALSE),'Base Calendar'!A47)</f>
        <v>15</v>
      </c>
      <c r="B47" s="124">
        <f>IFERROR(VLOOKUP(GRef!B291,C_420,12,FALSE),'Base Calendar'!B47)</f>
        <v>16</v>
      </c>
      <c r="C47" s="124">
        <f>IFERROR(VLOOKUP(GRef!B292,C_420,12,FALSE),'Base Calendar'!C47)</f>
        <v>17</v>
      </c>
      <c r="D47" s="124">
        <f>IFERROR(VLOOKUP(GRef!B293,C_420,12,FALSE),'Base Calendar'!D47)</f>
        <v>18</v>
      </c>
      <c r="E47" s="324" t="str">
        <f>IFERROR(VLOOKUP(GRef!B294,C_420,12,FALSE),'Base Calendar'!E47)</f>
        <v>◯</v>
      </c>
      <c r="F47" s="146"/>
      <c r="G47" s="124">
        <f>IFERROR(VLOOKUP(GRef!B318,C_420,12,FALSE),'Base Calendar'!G47)</f>
        <v>13</v>
      </c>
      <c r="H47" s="124">
        <f>IFERROR(VLOOKUP(GRef!B319,C_420,12,FALSE),'Base Calendar'!H47)</f>
        <v>14</v>
      </c>
      <c r="I47" s="124">
        <f>IFERROR(VLOOKUP(GRef!B320,C_420,12,FALSE),'Base Calendar'!I47)</f>
        <v>15</v>
      </c>
      <c r="J47" s="124">
        <f>IFERROR(VLOOKUP(GRef!B321,C_420,12,FALSE),'Base Calendar'!J47)</f>
        <v>16</v>
      </c>
      <c r="K47" s="324">
        <f>IFERROR(VLOOKUP(GRef!B322,C_420,12,FALSE),'Base Calendar'!K47)</f>
        <v>17</v>
      </c>
      <c r="L47" s="323"/>
      <c r="M47" s="124">
        <f>IFERROR(VLOOKUP(GRef!B353,C_420,12,FALSE),'Base Calendar'!M47)</f>
        <v>17</v>
      </c>
      <c r="N47" s="124">
        <f>IFERROR(VLOOKUP(GRef!B354,C_420,12,FALSE),'Base Calendar'!N47)</f>
        <v>18</v>
      </c>
      <c r="O47" s="124">
        <f>IFERROR(VLOOKUP(GRef!B355,C_420,12,FALSE),'Base Calendar'!O47)</f>
        <v>19</v>
      </c>
      <c r="P47" s="124">
        <f>IFERROR(VLOOKUP(GRef!B356,C_420,12,FALSE),'Base Calendar'!P47)</f>
        <v>20</v>
      </c>
      <c r="Q47" s="324">
        <f>IFERROR(VLOOKUP(GRef!B357,C_420,12,FALSE),'Base Calendar'!Q47)</f>
        <v>21</v>
      </c>
    </row>
    <row r="48" spans="1:17" ht="12" customHeight="1">
      <c r="A48" s="124">
        <f>IFERROR(VLOOKUP(GRef!B297,C_420,12,FALSE),'Base Calendar'!A48)</f>
        <v>22</v>
      </c>
      <c r="B48" s="124">
        <f>IFERROR(VLOOKUP(GRef!B298,C_420,12,FALSE),'Base Calendar'!B48)</f>
        <v>23</v>
      </c>
      <c r="C48" s="124">
        <f>IFERROR(VLOOKUP(GRef!B299,C_420,12,FALSE),'Base Calendar'!C48)</f>
        <v>24</v>
      </c>
      <c r="D48" s="124">
        <f>IFERROR(VLOOKUP(GRef!B300,C_420,12,FALSE),'Base Calendar'!D48)</f>
        <v>25</v>
      </c>
      <c r="E48" s="324">
        <f>IFERROR(VLOOKUP(GRef!B301,C_420,12,FALSE),'Base Calendar'!E48)</f>
        <v>26</v>
      </c>
      <c r="F48" s="146"/>
      <c r="G48" s="124">
        <f>IFERROR(VLOOKUP(GRef!B325,C_420,12,FALSE),'Base Calendar'!G48)</f>
        <v>20</v>
      </c>
      <c r="H48" s="124">
        <f>IFERROR(VLOOKUP(GRef!B326,C_420,12,FALSE),'Base Calendar'!H48)</f>
        <v>21</v>
      </c>
      <c r="I48" s="124">
        <f>IFERROR(VLOOKUP(GRef!B327,C_420,12,FALSE),'Base Calendar'!I48)</f>
        <v>22</v>
      </c>
      <c r="J48" s="124">
        <f>IFERROR(VLOOKUP(GRef!B328,C_420,12,FALSE),'Base Calendar'!J48)</f>
        <v>23</v>
      </c>
      <c r="K48" s="324">
        <f>IFERROR(VLOOKUP(GRef!B329,C_420,12,FALSE),'Base Calendar'!K48)</f>
        <v>24</v>
      </c>
      <c r="L48" s="146"/>
      <c r="M48" s="124">
        <f>IFERROR(VLOOKUP(GRef!B360,C_420,12,FALSE),'Base Calendar'!M48)</f>
        <v>24</v>
      </c>
      <c r="N48" s="124">
        <f>IFERROR(VLOOKUP(GRef!B361,C_420,12,FALSE),'Base Calendar'!N48)</f>
        <v>25</v>
      </c>
      <c r="O48" s="124">
        <f>IFERROR(VLOOKUP(GRef!B362,C_420,12,FALSE),'Base Calendar'!O48)</f>
        <v>26</v>
      </c>
      <c r="P48" s="124">
        <f>IFERROR(VLOOKUP(GRef!B363,C_420,12,FALSE),'Base Calendar'!P48)</f>
        <v>27</v>
      </c>
      <c r="Q48" s="324">
        <f>IFERROR(VLOOKUP(GRef!B364,C_420,12,FALSE),'Base Calendar'!Q48)</f>
        <v>28</v>
      </c>
    </row>
    <row r="49" spans="1:19" ht="12" customHeight="1" thickBot="1">
      <c r="A49" s="325">
        <f>IFERROR(VLOOKUP(GRef!B304,C_420,12,FALSE),'Base Calendar'!A49)</f>
        <v>29</v>
      </c>
      <c r="B49" s="325">
        <f>IFERROR(VLOOKUP(GRef!B305,C_420,12,FALSE),'Base Calendar'!B49)</f>
        <v>30</v>
      </c>
      <c r="C49" s="325" t="str">
        <f>IFERROR(VLOOKUP(GRef!B306,C_420,12,FALSE),'Base Calendar'!C49)</f>
        <v xml:space="preserve"> </v>
      </c>
      <c r="D49" s="325" t="str">
        <f>IFERROR(VLOOKUP(GRef!B307,C_420,12,FALSE),'Base Calendar'!D49)</f>
        <v xml:space="preserve"> </v>
      </c>
      <c r="E49" s="326" t="str">
        <f>IFERROR(VLOOKUP(GRef!B308,C_420,12,FALSE),'Base Calendar'!E49)</f>
        <v xml:space="preserve"> </v>
      </c>
      <c r="F49" s="146"/>
      <c r="G49" s="325" t="str">
        <f>IFERROR(VLOOKUP(GRef!B332,C_420,12,FALSE),'Base Calendar'!G49)</f>
        <v>●</v>
      </c>
      <c r="H49" s="325">
        <f>IFERROR(VLOOKUP(GRef!B333,C_420,12,FALSE),'Base Calendar'!H49)</f>
        <v>28</v>
      </c>
      <c r="I49" s="325">
        <f>IFERROR(VLOOKUP(GRef!B334,C_420,12,FALSE),'Base Calendar'!I49)</f>
        <v>29</v>
      </c>
      <c r="J49" s="325" t="str">
        <f>IFERROR(VLOOKUP(GRef!B335,C_420,12,FALSE),'Base Calendar'!J49)</f>
        <v></v>
      </c>
      <c r="K49" s="326">
        <f>IFERROR(VLOOKUP(GRef!B336,C_420,12,FALSE),'Base Calendar'!K49)</f>
        <v>31</v>
      </c>
      <c r="L49" s="169"/>
      <c r="M49" s="325">
        <f>IFERROR(VLOOKUP(GRef!B367,C_420,12,FALSE),'Base Calendar'!M49)</f>
        <v>0</v>
      </c>
      <c r="N49" s="325">
        <f>IFERROR(VLOOKUP(GRef!B368,C_420,12,FALSE),'Base Calendar'!N49)</f>
        <v>0</v>
      </c>
      <c r="O49" s="325">
        <f>IFERROR(VLOOKUP(GRef!B369,C_420,12,FALSE),'Base Calendar'!O49)</f>
        <v>0</v>
      </c>
      <c r="P49" s="325">
        <f>IFERROR(VLOOKUP(GRef!B370,C_420,12,FALSE),'Base Calendar'!P49)</f>
        <v>0</v>
      </c>
      <c r="Q49" s="326">
        <f>IFERROR(VLOOKUP(GRef!B371,C_420,12,FALSE),'Base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1">
        <f>DAY(GRef!P378)</f>
        <v>30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  <c r="H54" s="158"/>
      <c r="I54" s="159" t="s">
        <v>0</v>
      </c>
      <c r="J54" s="176" t="s">
        <v>0</v>
      </c>
      <c r="K54" s="129"/>
      <c r="M54" s="174"/>
      <c r="N54" s="174"/>
      <c r="O54" s="174"/>
      <c r="P54" s="174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fhqgMu7aOZnPzdsq1pN1PyMJYaVijZk/eSpTLrjHq1nUPKQ2/9sFUaDEMo1QVoGkxVeo0eJiGuTTZrnTCYxprg==" saltValue="ofsws2sR9dPKr6DVsAa98A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76" priority="7" stopIfTrue="1" operator="equal">
      <formula>0</formula>
    </cfRule>
  </conditionalFormatting>
  <conditionalFormatting sqref="A9:Q13">
    <cfRule type="cellIs" dxfId="75" priority="4" stopIfTrue="1" operator="equal">
      <formula>0</formula>
    </cfRule>
    <cfRule type="cellIs" dxfId="74" priority="5" stopIfTrue="1" operator="equal">
      <formula>15.5</formula>
    </cfRule>
    <cfRule type="cellIs" dxfId="73" priority="6" stopIfTrue="1" operator="equal">
      <formula>0</formula>
    </cfRule>
  </conditionalFormatting>
  <conditionalFormatting sqref="A21:Q25">
    <cfRule type="cellIs" dxfId="72" priority="3" stopIfTrue="1" operator="equal">
      <formula>0</formula>
    </cfRule>
  </conditionalFormatting>
  <conditionalFormatting sqref="A33:Q37">
    <cfRule type="cellIs" dxfId="71" priority="2" stopIfTrue="1" operator="equal">
      <formula>0</formula>
    </cfRule>
  </conditionalFormatting>
  <conditionalFormatting sqref="A45:Q49">
    <cfRule type="cellIs" dxfId="70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GRef!Q1</f>
        <v>430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GRef!Q376</f>
        <v>188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IFERROR(VLOOKUP(GRef!B3,C_430,11,FALSE),'Base Calendar'!A9)</f>
        <v>2</v>
      </c>
      <c r="B9" s="124">
        <f>IFERROR(VLOOKUP(GRef!B4,C_430,11,FALSE),'Base Calendar'!B9)</f>
        <v>3</v>
      </c>
      <c r="C9" s="124">
        <f>IFERROR(VLOOKUP(GRef!B5,C_430,11,FALSE),'Base Calendar'!C9)</f>
        <v>4</v>
      </c>
      <c r="D9" s="124">
        <f>IFERROR(VLOOKUP(GRef!B6,C_430,11,FALSE),'Base Calendar'!D9)</f>
        <v>5</v>
      </c>
      <c r="E9" s="324">
        <f>IFERROR(VLOOKUP(GRef!B7,C_430,11,FALSE),'Base Calendar'!E9)</f>
        <v>6</v>
      </c>
      <c r="F9" s="146"/>
      <c r="G9" s="124">
        <f>IFERROR(VLOOKUP(GRef!B31,C_430,11,FALSE),'Base Calendar'!G9)</f>
        <v>0</v>
      </c>
      <c r="H9" s="124">
        <f>IFERROR(VLOOKUP(GRef!B32,C_430,11,FALSE),'Base Calendar'!H9)</f>
        <v>0</v>
      </c>
      <c r="I9" s="124">
        <f>IFERROR(VLOOKUP(GRef!B33,C_430,11,FALSE),'Base Calendar'!I9)</f>
        <v>1</v>
      </c>
      <c r="J9" s="124">
        <f>IFERROR(VLOOKUP(GRef!B34,C_430,11,FALSE),'Base Calendar'!J9)</f>
        <v>2</v>
      </c>
      <c r="K9" s="324">
        <f>IFERROR(VLOOKUP(GRef!B35,C_430,11,FALSE),'Base Calendar'!K9)</f>
        <v>3</v>
      </c>
      <c r="L9" s="146"/>
      <c r="M9" s="124" t="str">
        <f>IFERROR(VLOOKUP(GRef!B66,C_430,11,FALSE),'Base Calendar'!M9)</f>
        <v>●</v>
      </c>
      <c r="N9" s="124">
        <f>IFERROR(VLOOKUP(GRef!B67,C_430,11,FALSE),'Base Calendar'!N9)</f>
        <v>4</v>
      </c>
      <c r="O9" s="124">
        <f>IFERROR(VLOOKUP(GRef!B68,C_430,11,FALSE),'Base Calendar'!O9)</f>
        <v>5</v>
      </c>
      <c r="P9" s="124">
        <f>IFERROR(VLOOKUP(GRef!B69,C_430,11,FALSE),'Base Calendar'!P9)</f>
        <v>6</v>
      </c>
      <c r="Q9" s="324">
        <f>IFERROR(VLOOKUP(GRef!B70,C_430,11,FALSE),'Base Calendar'!Q9)</f>
        <v>7</v>
      </c>
      <c r="S9" s="147"/>
    </row>
    <row r="10" spans="1:19" ht="12" customHeight="1">
      <c r="A10" s="124">
        <f>IFERROR(VLOOKUP(GRef!B10,C_430,11,FALSE),'Base Calendar'!A10)</f>
        <v>9</v>
      </c>
      <c r="B10" s="124">
        <f>IFERROR(VLOOKUP(GRef!B11,C_430,11,FALSE),'Base Calendar'!B10)</f>
        <v>10</v>
      </c>
      <c r="C10" s="124">
        <f>IFERROR(VLOOKUP(GRef!B12,C_430,11,FALSE),'Base Calendar'!C10)</f>
        <v>11</v>
      </c>
      <c r="D10" s="124">
        <f>IFERROR(VLOOKUP(GRef!B13,C_430,11,FALSE),'Base Calendar'!D10)</f>
        <v>12</v>
      </c>
      <c r="E10" s="324">
        <f>IFERROR(VLOOKUP(GRef!B14,C_430,11,FALSE),'Base Calendar'!E10)</f>
        <v>13</v>
      </c>
      <c r="F10" s="323"/>
      <c r="G10" s="124">
        <f>IFERROR(VLOOKUP(GRef!B38,C_430,11,FALSE),'Base Calendar'!G10)</f>
        <v>6</v>
      </c>
      <c r="H10" s="124">
        <f>IFERROR(VLOOKUP(GRef!B39,C_430,11,FALSE),'Base Calendar'!H10)</f>
        <v>7</v>
      </c>
      <c r="I10" s="124">
        <f>IFERROR(VLOOKUP(GRef!B40,C_430,11,FALSE),'Base Calendar'!I10)</f>
        <v>8</v>
      </c>
      <c r="J10" s="124">
        <f>IFERROR(VLOOKUP(GRef!B41,C_430,11,FALSE),'Base Calendar'!J10)</f>
        <v>9</v>
      </c>
      <c r="K10" s="324" t="str">
        <f>IFERROR(VLOOKUP(GRef!B42,C_430,11,FALSE),'Base Calendar'!K10)</f>
        <v></v>
      </c>
      <c r="L10" s="146"/>
      <c r="M10" s="124">
        <f>IFERROR(VLOOKUP(GRef!B73,C_430,11,FALSE),'Base Calendar'!M10)</f>
        <v>10</v>
      </c>
      <c r="N10" s="124">
        <f>IFERROR(VLOOKUP(GRef!B74,C_430,11,FALSE),'Base Calendar'!N10)</f>
        <v>11</v>
      </c>
      <c r="O10" s="124">
        <f>IFERROR(VLOOKUP(GRef!B75,C_430,11,FALSE),'Base Calendar'!O10)</f>
        <v>12</v>
      </c>
      <c r="P10" s="124">
        <f>IFERROR(VLOOKUP(GRef!B76,C_430,11,FALSE),'Base Calendar'!P10)</f>
        <v>13</v>
      </c>
      <c r="Q10" s="324">
        <f>IFERROR(VLOOKUP(GRef!B77,C_430,11,FALSE),'Base Calendar'!Q10)</f>
        <v>14</v>
      </c>
    </row>
    <row r="11" spans="1:19" ht="12" customHeight="1">
      <c r="A11" s="124">
        <f>IFERROR(VLOOKUP(GRef!B17,C_430,11,FALSE),'Base Calendar'!A11)</f>
        <v>16</v>
      </c>
      <c r="B11" s="124">
        <f>IFERROR(VLOOKUP(GRef!B18,C_430,11,FALSE),'Base Calendar'!B11)</f>
        <v>17</v>
      </c>
      <c r="C11" s="124">
        <f>IFERROR(VLOOKUP(GRef!B19,C_430,11,FALSE),'Base Calendar'!C11)</f>
        <v>18</v>
      </c>
      <c r="D11" s="124">
        <f>IFERROR(VLOOKUP(GRef!B20,C_430,11,FALSE),'Base Calendar'!D11)</f>
        <v>19</v>
      </c>
      <c r="E11" s="324">
        <f>IFERROR(VLOOKUP(GRef!B21,C_430,11,FALSE),'Base Calendar'!E11)</f>
        <v>20</v>
      </c>
      <c r="F11" s="146"/>
      <c r="G11" s="124">
        <f>IFERROR(VLOOKUP(GRef!B45,C_430,11,FALSE),'Base Calendar'!G11)</f>
        <v>13</v>
      </c>
      <c r="H11" s="124">
        <f>IFERROR(VLOOKUP(GRef!B46,C_430,11,FALSE),'Base Calendar'!H11)</f>
        <v>14</v>
      </c>
      <c r="I11" s="124">
        <f>IFERROR(VLOOKUP(GRef!B47,C_430,11,FALSE),'Base Calendar'!I11)</f>
        <v>15</v>
      </c>
      <c r="J11" s="124">
        <f>IFERROR(VLOOKUP(GRef!B48,C_430,11,FALSE),'Base Calendar'!J11)</f>
        <v>16</v>
      </c>
      <c r="K11" s="324">
        <f>IFERROR(VLOOKUP(GRef!B49,C_430,11,FALSE),'Base Calendar'!K11)</f>
        <v>17</v>
      </c>
      <c r="L11" s="146"/>
      <c r="M11" s="124">
        <f>IFERROR(VLOOKUP(GRef!B80,C_430,11,FALSE),'Base Calendar'!M11)</f>
        <v>17</v>
      </c>
      <c r="N11" s="124">
        <f>IFERROR(VLOOKUP(GRef!B81,C_430,11,FALSE),'Base Calendar'!N11)</f>
        <v>18</v>
      </c>
      <c r="O11" s="124">
        <f>IFERROR(VLOOKUP(GRef!B82,C_430,11,FALSE),'Base Calendar'!O11)</f>
        <v>19</v>
      </c>
      <c r="P11" s="124">
        <f>IFERROR(VLOOKUP(GRef!B83,C_430,11,FALSE),'Base Calendar'!P11)</f>
        <v>20</v>
      </c>
      <c r="Q11" s="324">
        <f>IFERROR(VLOOKUP(GRef!B84,C_430,11,FALSE),'Base Calendar'!Q11)</f>
        <v>21</v>
      </c>
    </row>
    <row r="12" spans="1:19" ht="12" customHeight="1">
      <c r="A12" s="124">
        <f>IFERROR(VLOOKUP(GRef!B24,C_430,11,FALSE),'Base Calendar'!A12)</f>
        <v>23</v>
      </c>
      <c r="B12" s="124">
        <f>IFERROR(VLOOKUP(GRef!B25,C_430,11,FALSE),'Base Calendar'!B12)</f>
        <v>24</v>
      </c>
      <c r="C12" s="124">
        <f>IFERROR(VLOOKUP(GRef!B26,C_430,11,FALSE),'Base Calendar'!C12)</f>
        <v>25</v>
      </c>
      <c r="D12" s="124">
        <f>IFERROR(VLOOKUP(GRef!B27,C_430,11,FALSE),'Base Calendar'!D12)</f>
        <v>26</v>
      </c>
      <c r="E12" s="324">
        <f>IFERROR(VLOOKUP(GRef!B28,C_430,11,FALSE),'Base Calendar'!E12)</f>
        <v>27</v>
      </c>
      <c r="F12" s="146"/>
      <c r="G12" s="124">
        <f>IFERROR(VLOOKUP(GRef!B52,C_430,11,FALSE),'Base Calendar'!G12)</f>
        <v>20</v>
      </c>
      <c r="H12" s="124">
        <f>IFERROR(VLOOKUP(GRef!B53,C_430,11,FALSE),'Base Calendar'!H12)</f>
        <v>21</v>
      </c>
      <c r="I12" s="124">
        <f>IFERROR(VLOOKUP(GRef!B54,C_430,11,FALSE),'Base Calendar'!I12)</f>
        <v>22</v>
      </c>
      <c r="J12" s="124">
        <f>IFERROR(VLOOKUP(GRef!B55,C_430,11,FALSE),'Base Calendar'!J12)</f>
        <v>23</v>
      </c>
      <c r="K12" s="324">
        <f>IFERROR(VLOOKUP(GRef!B56,C_430,11,FALSE),'Base Calendar'!K12)</f>
        <v>24</v>
      </c>
      <c r="L12" s="146"/>
      <c r="M12" s="124">
        <f>IFERROR(VLOOKUP(GRef!B87,C_430,11,FALSE),'Base Calendar'!M12)</f>
        <v>24</v>
      </c>
      <c r="N12" s="124">
        <f>IFERROR(VLOOKUP(GRef!B88,C_430,11,FALSE),'Base Calendar'!N12)</f>
        <v>25</v>
      </c>
      <c r="O12" s="124">
        <f>IFERROR(VLOOKUP(GRef!B89,C_430,11,FALSE),'Base Calendar'!O12)</f>
        <v>26</v>
      </c>
      <c r="P12" s="124">
        <f>IFERROR(VLOOKUP(GRef!B90,C_430,11,FALSE),'Base Calendar'!P12)</f>
        <v>27</v>
      </c>
      <c r="Q12" s="324">
        <f>IFERROR(VLOOKUP(GRef!B91,C_430,11,FALSE),'Base Calendar'!Q12)</f>
        <v>28</v>
      </c>
    </row>
    <row r="13" spans="1:19" ht="12" customHeight="1" thickBot="1">
      <c r="A13" s="325">
        <f>IFERROR(VLOOKUP(GRef!B31,C_430,11,FALSE),'Base Calendar'!A13)</f>
        <v>30</v>
      </c>
      <c r="B13" s="325">
        <f>IFERROR(VLOOKUP(GRef!B32,C_430,11,FALSE),'Base Calendar'!B13)</f>
        <v>31</v>
      </c>
      <c r="C13" s="325">
        <f>IFERROR(VLOOKUP(GRef!B33,C_430,11,FALSE),'Base Calendar'!C13)</f>
        <v>0</v>
      </c>
      <c r="D13" s="325">
        <f>IFERROR(VLOOKUP(GRef!B34,C_430,11,FALSE),'Base Calendar'!D13)</f>
        <v>0</v>
      </c>
      <c r="E13" s="326">
        <f>IFERROR(VLOOKUP(GRef!B35,C_430,11,FALSE),'Base Calendar'!E13)</f>
        <v>0</v>
      </c>
      <c r="F13" s="146"/>
      <c r="G13" s="325">
        <f>IFERROR(VLOOKUP(GRef!B59,C_430,11,FALSE),'Base Calendar'!G13)</f>
        <v>27</v>
      </c>
      <c r="H13" s="325">
        <f>IFERROR(VLOOKUP(GRef!B60,C_430,11,FALSE),'Base Calendar'!H13)</f>
        <v>28</v>
      </c>
      <c r="I13" s="325">
        <f>IFERROR(VLOOKUP(GRef!B61,C_430,11,FALSE),'Base Calendar'!I13)</f>
        <v>29</v>
      </c>
      <c r="J13" s="325">
        <f>IFERROR(VLOOKUP(GRef!B62,C_430,11,FALSE),'Base Calendar'!J13)</f>
        <v>30</v>
      </c>
      <c r="K13" s="326">
        <f>IFERROR(VLOOKUP(GRef!B63,C_430,11,FALSE),'Base Calendar'!K13)</f>
        <v>31</v>
      </c>
      <c r="L13" s="146"/>
      <c r="M13" s="325">
        <f>IFERROR(VLOOKUP(GRef!B94,C_430,11,FALSE),'Base Calendar'!M13)</f>
        <v>0</v>
      </c>
      <c r="N13" s="325">
        <f>IFERROR(VLOOKUP(GRef!B95,C_430,11,FALSE),'Base Calendar'!N13)</f>
        <v>0</v>
      </c>
      <c r="O13" s="325">
        <f>IFERROR(VLOOKUP(GRef!B96,C_430,11,FALSE),'Base Calendar'!O13)</f>
        <v>0</v>
      </c>
      <c r="P13" s="325">
        <f>IFERROR(VLOOKUP(GRef!B97,C_430,11,FALSE),'Base Calendar'!P13)</f>
        <v>0</v>
      </c>
      <c r="Q13" s="326">
        <f>IFERROR(VLOOKUP(GRef!B98,C_430,11,FALSE),'Base Calendar'!Q13)</f>
        <v>0</v>
      </c>
    </row>
    <row r="14" spans="1:19" ht="12" customHeight="1">
      <c r="D14" s="149"/>
      <c r="E14" s="149"/>
      <c r="F14" s="149"/>
      <c r="G14" s="148">
        <f>DAY(GRef!Q377)</f>
        <v>10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IFERROR(VLOOKUP(GRef!B94,C_430,11,FALSE),'Base Calendar'!A21)</f>
        <v>1</v>
      </c>
      <c r="B21" s="124">
        <f>IFERROR(VLOOKUP(GRef!B95,C_430,11,FALSE),'Base Calendar'!B21)</f>
        <v>2</v>
      </c>
      <c r="C21" s="124">
        <f>IFERROR(VLOOKUP(GRef!B96,C_430,11,FALSE),'Base Calendar'!C21)</f>
        <v>3</v>
      </c>
      <c r="D21" s="124">
        <f>IFERROR(VLOOKUP(GRef!B97,C_430,11,FALSE),'Base Calendar'!D21)</f>
        <v>4</v>
      </c>
      <c r="E21" s="324">
        <f>IFERROR(VLOOKUP(GRef!B98,C_430,11,FALSE),'Base Calendar'!E21)</f>
        <v>5</v>
      </c>
      <c r="F21" s="146"/>
      <c r="G21" s="124" t="str">
        <f>IFERROR(VLOOKUP(GRef!B122,C_430,11,FALSE),'Base Calendar'!G21)</f>
        <v xml:space="preserve"> </v>
      </c>
      <c r="H21" s="124">
        <f>IFERROR(VLOOKUP(GRef!B123,C_430,11,FALSE),'Base Calendar'!H21)</f>
        <v>0</v>
      </c>
      <c r="I21" s="124">
        <f>IFERROR(VLOOKUP(GRef!B124,C_430,11,FALSE),'Base Calendar'!I21)</f>
        <v>0</v>
      </c>
      <c r="J21" s="124">
        <f>IFERROR(VLOOKUP(GRef!B125,C_430,11,FALSE),'Base Calendar'!J21)</f>
        <v>1</v>
      </c>
      <c r="K21" s="324">
        <f>IFERROR(VLOOKUP(GRef!B126,C_430,11,FALSE),'Base Calendar'!K21)</f>
        <v>2</v>
      </c>
      <c r="L21" s="146"/>
      <c r="M21" s="124">
        <f>IFERROR(VLOOKUP(GRef!B157,C_430,11,FALSE),'Base Calendar'!M21)</f>
        <v>3</v>
      </c>
      <c r="N21" s="124">
        <f>IFERROR(VLOOKUP(GRef!B158,C_430,11,FALSE),'Base Calendar'!N21)</f>
        <v>4</v>
      </c>
      <c r="O21" s="124">
        <f>IFERROR(VLOOKUP(GRef!B159,C_430,11,FALSE),'Base Calendar'!O21)</f>
        <v>5</v>
      </c>
      <c r="P21" s="124">
        <f>IFERROR(VLOOKUP(GRef!B160,C_430,11,FALSE),'Base Calendar'!P21)</f>
        <v>6</v>
      </c>
      <c r="Q21" s="324">
        <f>IFERROR(VLOOKUP(GRef!B161,C_430,11,FALSE),'Base Calendar'!Q21)</f>
        <v>7</v>
      </c>
    </row>
    <row r="22" spans="1:17" ht="12" customHeight="1">
      <c r="A22" s="124">
        <f>IFERROR(VLOOKUP(GRef!B101,C_430,11,FALSE),'Base Calendar'!A22)</f>
        <v>8</v>
      </c>
      <c r="B22" s="124">
        <f>IFERROR(VLOOKUP(GRef!B102,C_430,11,FALSE),'Base Calendar'!B22)</f>
        <v>9</v>
      </c>
      <c r="C22" s="124">
        <f>IFERROR(VLOOKUP(GRef!B103,C_430,11,FALSE),'Base Calendar'!C22)</f>
        <v>10</v>
      </c>
      <c r="D22" s="124">
        <f>IFERROR(VLOOKUP(GRef!B104,C_430,11,FALSE),'Base Calendar'!D22)</f>
        <v>11</v>
      </c>
      <c r="E22" s="324">
        <f>IFERROR(VLOOKUP(GRef!B105,C_430,11,FALSE),'Base Calendar'!E22)</f>
        <v>12</v>
      </c>
      <c r="F22" s="146"/>
      <c r="G22" s="124">
        <f>IFERROR(VLOOKUP(GRef!B129,C_430,11,FALSE),'Base Calendar'!G22)</f>
        <v>5</v>
      </c>
      <c r="H22" s="124">
        <f>IFERROR(VLOOKUP(GRef!B130,C_430,11,FALSE),'Base Calendar'!H22)</f>
        <v>6</v>
      </c>
      <c r="I22" s="124">
        <f>IFERROR(VLOOKUP(GRef!B131,C_430,11,FALSE),'Base Calendar'!I22)</f>
        <v>7</v>
      </c>
      <c r="J22" s="124">
        <f>IFERROR(VLOOKUP(GRef!B132,C_430,11,FALSE),'Base Calendar'!J22)</f>
        <v>8</v>
      </c>
      <c r="K22" s="324">
        <f>IFERROR(VLOOKUP(GRef!B133,C_430,11,FALSE),'Base Calendar'!K22)</f>
        <v>9</v>
      </c>
      <c r="L22" s="146"/>
      <c r="M22" s="124">
        <f>IFERROR(VLOOKUP(GRef!B164,C_430,11,FALSE),'Base Calendar'!M22)</f>
        <v>10</v>
      </c>
      <c r="N22" s="124">
        <f>IFERROR(VLOOKUP(GRef!B165,C_430,11,FALSE),'Base Calendar'!N22)</f>
        <v>11</v>
      </c>
      <c r="O22" s="124">
        <f>IFERROR(VLOOKUP(GRef!B166,C_430,11,FALSE),'Base Calendar'!O22)</f>
        <v>12</v>
      </c>
      <c r="P22" s="124">
        <f>IFERROR(VLOOKUP(GRef!B167,C_430,11,FALSE),'Base Calendar'!P22)</f>
        <v>13</v>
      </c>
      <c r="Q22" s="324">
        <f>IFERROR(VLOOKUP(GRef!B168,C_430,11,FALSE),'Base Calendar'!Q22)</f>
        <v>14</v>
      </c>
    </row>
    <row r="23" spans="1:17" ht="12" customHeight="1">
      <c r="A23" s="124" t="str">
        <f>IFERROR(VLOOKUP(GRef!B108,C_430,11,FALSE),'Base Calendar'!A23)</f>
        <v>◯</v>
      </c>
      <c r="B23" s="124">
        <f>IFERROR(VLOOKUP(GRef!B109,C_430,11,FALSE),'Base Calendar'!B23)</f>
        <v>16</v>
      </c>
      <c r="C23" s="124">
        <f>IFERROR(VLOOKUP(GRef!B110,C_430,11,FALSE),'Base Calendar'!C23)</f>
        <v>17</v>
      </c>
      <c r="D23" s="124">
        <f>IFERROR(VLOOKUP(GRef!B111,C_430,11,FALSE),'Base Calendar'!D23)</f>
        <v>18</v>
      </c>
      <c r="E23" s="324">
        <f>IFERROR(VLOOKUP(GRef!B112,C_430,11,FALSE),'Base Calendar'!E23)</f>
        <v>19</v>
      </c>
      <c r="F23" s="146"/>
      <c r="G23" s="124">
        <f>IFERROR(VLOOKUP(GRef!B136,C_430,11,FALSE),'Base Calendar'!G23)</f>
        <v>12</v>
      </c>
      <c r="H23" s="124">
        <f>IFERROR(VLOOKUP(GRef!B137,C_430,11,FALSE),'Base Calendar'!H23)</f>
        <v>13</v>
      </c>
      <c r="I23" s="124">
        <f>IFERROR(VLOOKUP(GRef!B138,C_430,11,FALSE),'Base Calendar'!I23)</f>
        <v>14</v>
      </c>
      <c r="J23" s="124">
        <f>IFERROR(VLOOKUP(GRef!B139,C_430,11,FALSE),'Base Calendar'!J23)</f>
        <v>15</v>
      </c>
      <c r="K23" s="324">
        <f>IFERROR(VLOOKUP(GRef!B140,C_430,11,FALSE),'Base Calendar'!K23)</f>
        <v>16</v>
      </c>
      <c r="L23" s="146"/>
      <c r="M23" s="124">
        <f>IFERROR(VLOOKUP(GRef!B171,C_430,11,FALSE),'Base Calendar'!M23)</f>
        <v>17</v>
      </c>
      <c r="N23" s="124">
        <f>IFERROR(VLOOKUP(GRef!B172,C_430,11,FALSE),'Base Calendar'!N23)</f>
        <v>18</v>
      </c>
      <c r="O23" s="124">
        <f>IFERROR(VLOOKUP(GRef!B173,C_430,11,FALSE),'Base Calendar'!O23)</f>
        <v>19</v>
      </c>
      <c r="P23" s="124">
        <f>IFERROR(VLOOKUP(GRef!B174,C_430,11,FALSE),'Base Calendar'!P23)</f>
        <v>20</v>
      </c>
      <c r="Q23" s="324">
        <f>IFERROR(VLOOKUP(GRef!B175,C_430,11,FALSE),'Base Calendar'!Q23)</f>
        <v>21</v>
      </c>
    </row>
    <row r="24" spans="1:17" ht="12" customHeight="1">
      <c r="A24" s="124">
        <f>IFERROR(VLOOKUP(GRef!B115,C_430,11,FALSE),'Base Calendar'!A24)</f>
        <v>22</v>
      </c>
      <c r="B24" s="124">
        <f>IFERROR(VLOOKUP(GRef!B116,C_430,11,FALSE),'Base Calendar'!B24)</f>
        <v>23</v>
      </c>
      <c r="C24" s="124">
        <f>IFERROR(VLOOKUP(GRef!B117,C_430,11,FALSE),'Base Calendar'!C24)</f>
        <v>24</v>
      </c>
      <c r="D24" s="124">
        <f>IFERROR(VLOOKUP(GRef!B118,C_430,11,FALSE),'Base Calendar'!D24)</f>
        <v>25</v>
      </c>
      <c r="E24" s="324">
        <f>IFERROR(VLOOKUP(GRef!B119,C_430,11,FALSE),'Base Calendar'!E24)</f>
        <v>26</v>
      </c>
      <c r="F24" s="146"/>
      <c r="G24" s="124" t="str">
        <f>IFERROR(VLOOKUP(GRef!B143,C_430,11,FALSE),'Base Calendar'!G24)</f>
        <v>◯</v>
      </c>
      <c r="H24" s="124" t="str">
        <f>IFERROR(VLOOKUP(GRef!B144,C_430,11,FALSE),'Base Calendar'!H24)</f>
        <v>◯</v>
      </c>
      <c r="I24" s="124" t="str">
        <f>IFERROR(VLOOKUP(GRef!B145,C_430,11,FALSE),'Base Calendar'!I24)</f>
        <v>◯</v>
      </c>
      <c r="J24" s="124" t="str">
        <f>IFERROR(VLOOKUP(GRef!B146,C_430,11,FALSE),'Base Calendar'!J24)</f>
        <v>●</v>
      </c>
      <c r="K24" s="324" t="str">
        <f>IFERROR(VLOOKUP(GRef!B147,C_430,11,FALSE),'Base Calendar'!K24)</f>
        <v>●</v>
      </c>
      <c r="L24" s="146"/>
      <c r="M24" s="124" t="str">
        <f>IFERROR(VLOOKUP(GRef!B178,C_430,11,FALSE),'Base Calendar'!M24)</f>
        <v>◯</v>
      </c>
      <c r="N24" s="124" t="str">
        <f>IFERROR(VLOOKUP(GRef!B179,C_430,11,FALSE),'Base Calendar'!N24)</f>
        <v>●</v>
      </c>
      <c r="O24" s="124" t="str">
        <f>IFERROR(VLOOKUP(GRef!B180,C_430,11,FALSE),'Base Calendar'!O24)</f>
        <v>◯</v>
      </c>
      <c r="P24" s="124" t="str">
        <f>IFERROR(VLOOKUP(GRef!B181,C_430,11,FALSE),'Base Calendar'!P24)</f>
        <v>◯</v>
      </c>
      <c r="Q24" s="324" t="str">
        <f>IFERROR(VLOOKUP(GRef!B182,C_430,11,FALSE),'Base Calendar'!Q24)</f>
        <v>◯</v>
      </c>
    </row>
    <row r="25" spans="1:17" ht="12" customHeight="1" thickBot="1">
      <c r="A25" s="325">
        <f>IFERROR(VLOOKUP(GRef!B122,C_430,11,FALSE),'Base Calendar'!A25)</f>
        <v>29</v>
      </c>
      <c r="B25" s="325">
        <f>IFERROR(VLOOKUP(GRef!B123,C_430,11,FALSE),'Base Calendar'!B25)</f>
        <v>30</v>
      </c>
      <c r="C25" s="325">
        <f>IFERROR(VLOOKUP(GRef!B124,C_430,11,FALSE),'Base Calendar'!C25)</f>
        <v>31</v>
      </c>
      <c r="D25" s="325">
        <f>IFERROR(VLOOKUP(GRef!B125,C_430,11,FALSE),'Base Calendar'!D25)</f>
        <v>0</v>
      </c>
      <c r="E25" s="326">
        <f>IFERROR(VLOOKUP(GRef!B126,C_430,11,FALSE),'Base Calendar'!E25)</f>
        <v>0</v>
      </c>
      <c r="F25" s="157"/>
      <c r="G25" s="325">
        <f>IFERROR(VLOOKUP(GRef!B150,C_430,11,FALSE),'Base Calendar'!G25)</f>
        <v>26</v>
      </c>
      <c r="H25" s="325">
        <f>IFERROR(VLOOKUP(GRef!B151,C_430,11,FALSE),'Base Calendar'!H25)</f>
        <v>27</v>
      </c>
      <c r="I25" s="325">
        <f>IFERROR(VLOOKUP(GRef!B152,C_430,11,FALSE),'Base Calendar'!I25)</f>
        <v>28</v>
      </c>
      <c r="J25" s="325">
        <f>IFERROR(VLOOKUP(GRef!B153,C_430,11,FALSE),'Base Calendar'!J25)</f>
        <v>29</v>
      </c>
      <c r="K25" s="326">
        <f>IFERROR(VLOOKUP(GRef!B154,C_430,11,FALSE),'Base Calendar'!K25)</f>
        <v>30</v>
      </c>
      <c r="L25" s="146"/>
      <c r="M25" s="325" t="str">
        <f>IFERROR(VLOOKUP(GRef!B185,C_430,11,FALSE),'Base Calendar'!M25)</f>
        <v>◯</v>
      </c>
      <c r="N25" s="325">
        <f>IFERROR(VLOOKUP(GRef!I44,C_430,11,FALSE),'Base Calendar'!N25)</f>
        <v>0</v>
      </c>
      <c r="O25" s="325">
        <f>IFERROR(VLOOKUP(GRef!I45,C_430,11,FALSE),'Base Calendar'!O25)</f>
        <v>0</v>
      </c>
      <c r="P25" s="325">
        <f>IFERROR(VLOOKUP(GRef!I46,C_430,11,FALSE),'Base Calendar'!P25)</f>
        <v>0</v>
      </c>
      <c r="Q25" s="326">
        <f>IFERROR(VLOOKUP(GRef!I47,C_430,11,FALSE),'Base Calendar'!Q25)</f>
        <v>0</v>
      </c>
    </row>
    <row r="26" spans="1:17" ht="12" customHeight="1">
      <c r="A26" s="151">
        <v>15</v>
      </c>
      <c r="B26" s="158" t="s">
        <v>135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IFERROR(VLOOKUP(GRef!B186,C_430,11,FALSE),'Base Calendar'!B33)</f>
        <v>●</v>
      </c>
      <c r="C33" s="124" t="str">
        <f>IFERROR(VLOOKUP(GRef!B187,C_430,11,FALSE),'Base Calendar'!C33)</f>
        <v>◯</v>
      </c>
      <c r="D33" s="124" t="str">
        <f>IFERROR(VLOOKUP(GRef!B188,C_430,11,FALSE),'Base Calendar'!D33)</f>
        <v>◯</v>
      </c>
      <c r="E33" s="324" t="str">
        <f>IFERROR(VLOOKUP(GRef!B189,C_430,11,FALSE),'Base Calendar'!E33)</f>
        <v>◯</v>
      </c>
      <c r="F33" s="146"/>
      <c r="G33" s="124" t="str">
        <f>IFERROR(VLOOKUP(GRef!B213,C_430,11,FALSE),'Base Calendar'!G33)</f>
        <v xml:space="preserve"> </v>
      </c>
      <c r="H33" s="124" t="str">
        <f>IFERROR(VLOOKUP(GRef!B214,C_430,11,FALSE),'Base Calendar'!H33)</f>
        <v xml:space="preserve"> </v>
      </c>
      <c r="I33" s="124">
        <f>IFERROR(VLOOKUP(GRef!B215,C_430,11,FALSE),'Base Calendar'!I33)</f>
        <v>0</v>
      </c>
      <c r="J33" s="124">
        <f>IFERROR(VLOOKUP(GRef!B216,C_430,11,FALSE),'Base Calendar'!J33)</f>
        <v>0</v>
      </c>
      <c r="K33" s="324">
        <f>IFERROR(VLOOKUP(GRef!B217,C_430,11,FALSE),'Base Calendar'!K33)</f>
        <v>1</v>
      </c>
      <c r="L33" s="146"/>
      <c r="M33" s="124">
        <f>IFERROR(VLOOKUP(GRef!B241,C_430,11,FALSE),'Base Calendar'!M33)</f>
        <v>0</v>
      </c>
      <c r="N33" s="124" t="str">
        <f>IFERROR(VLOOKUP(GRef!B242,C_430,11,FALSE),'Base Calendar'!N33)</f>
        <v xml:space="preserve"> </v>
      </c>
      <c r="O33" s="124">
        <f>IFERROR(VLOOKUP(GRef!B243,C_430,11,FALSE),'Base Calendar'!O33)</f>
        <v>0</v>
      </c>
      <c r="P33" s="124">
        <f>IFERROR(VLOOKUP(GRef!B244,C_430,11,FALSE),'Base Calendar'!P33)</f>
        <v>0</v>
      </c>
      <c r="Q33" s="324">
        <f>IFERROR(VLOOKUP(GRef!B245,C_430,11,FALSE),'Base Calendar'!Q33)</f>
        <v>1</v>
      </c>
    </row>
    <row r="34" spans="1:17" ht="12" customHeight="1">
      <c r="A34" s="124" t="str">
        <f>IFERROR(VLOOKUP(GRef!B192,C_430,11,FALSE),'Base Calendar'!A34)</f>
        <v>◯</v>
      </c>
      <c r="B34" s="124">
        <f>IFERROR(VLOOKUP(GRef!B193,C_430,11,FALSE),'Base Calendar'!B34)</f>
        <v>8</v>
      </c>
      <c r="C34" s="124">
        <f>IFERROR(VLOOKUP(GRef!B194,C_430,11,FALSE),'Base Calendar'!C34)</f>
        <v>9</v>
      </c>
      <c r="D34" s="124">
        <f>IFERROR(VLOOKUP(GRef!B195,C_430,11,FALSE),'Base Calendar'!D34)</f>
        <v>10</v>
      </c>
      <c r="E34" s="324">
        <f>IFERROR(VLOOKUP(GRef!B196,C_430,11,FALSE),'Base Calendar'!E34)</f>
        <v>11</v>
      </c>
      <c r="F34" s="146"/>
      <c r="G34" s="124">
        <f>IFERROR(VLOOKUP(GRef!B220,C_430,11,FALSE),'Base Calendar'!G34)</f>
        <v>4</v>
      </c>
      <c r="H34" s="124">
        <f>IFERROR(VLOOKUP(GRef!B221,C_430,11,FALSE),'Base Calendar'!H34)</f>
        <v>5</v>
      </c>
      <c r="I34" s="124">
        <f>IFERROR(VLOOKUP(GRef!B222,C_430,11,FALSE),'Base Calendar'!I34)</f>
        <v>6</v>
      </c>
      <c r="J34" s="124">
        <f>IFERROR(VLOOKUP(GRef!B223,C_430,11,FALSE),'Base Calendar'!J34)</f>
        <v>7</v>
      </c>
      <c r="K34" s="324">
        <f>IFERROR(VLOOKUP(GRef!B224,C_430,11,FALSE),'Base Calendar'!K34)</f>
        <v>8</v>
      </c>
      <c r="L34" s="146"/>
      <c r="M34" s="124">
        <f>IFERROR(VLOOKUP(GRef!B248,C_430,11,FALSE),'Base Calendar'!M34)</f>
        <v>4</v>
      </c>
      <c r="N34" s="124">
        <f>IFERROR(VLOOKUP(GRef!B249,C_430,11,FALSE),'Base Calendar'!N34)</f>
        <v>5</v>
      </c>
      <c r="O34" s="124">
        <f>IFERROR(VLOOKUP(GRef!B250,C_430,11,FALSE),'Base Calendar'!O34)</f>
        <v>6</v>
      </c>
      <c r="P34" s="124">
        <f>IFERROR(VLOOKUP(GRef!B251,C_430,11,FALSE),'Base Calendar'!P34)</f>
        <v>7</v>
      </c>
      <c r="Q34" s="324">
        <f>IFERROR(VLOOKUP(GRef!B252,C_430,11,FALSE),'Base Calendar'!Q34)</f>
        <v>8</v>
      </c>
    </row>
    <row r="35" spans="1:17" ht="12" customHeight="1">
      <c r="A35" s="124">
        <f>IFERROR(VLOOKUP(GRef!B199,C_430,11,FALSE),'Base Calendar'!A35)</f>
        <v>14</v>
      </c>
      <c r="B35" s="124">
        <f>IFERROR(VLOOKUP(GRef!B200,C_430,11,FALSE),'Base Calendar'!B35)</f>
        <v>15</v>
      </c>
      <c r="C35" s="124">
        <f>IFERROR(VLOOKUP(GRef!B201,C_430,11,FALSE),'Base Calendar'!C35)</f>
        <v>16</v>
      </c>
      <c r="D35" s="124">
        <f>IFERROR(VLOOKUP(GRef!B202,C_430,11,FALSE),'Base Calendar'!D35)</f>
        <v>17</v>
      </c>
      <c r="E35" s="324">
        <f>IFERROR(VLOOKUP(GRef!B203,C_430,11,FALSE),'Base Calendar'!E35)</f>
        <v>18</v>
      </c>
      <c r="F35" s="146"/>
      <c r="G35" s="124">
        <f>IFERROR(VLOOKUP(GRef!B227,C_430,11,FALSE),'Base Calendar'!G35)</f>
        <v>11</v>
      </c>
      <c r="H35" s="124">
        <f>IFERROR(VLOOKUP(GRef!B228,C_430,11,FALSE),'Base Calendar'!H35)</f>
        <v>12</v>
      </c>
      <c r="I35" s="124">
        <f>IFERROR(VLOOKUP(GRef!B229,C_430,11,FALSE),'Base Calendar'!I35)</f>
        <v>13</v>
      </c>
      <c r="J35" s="124">
        <f>IFERROR(VLOOKUP(GRef!B230,C_430,11,FALSE),'Base Calendar'!J35)</f>
        <v>14</v>
      </c>
      <c r="K35" s="324">
        <f>IFERROR(VLOOKUP(GRef!B231,C_430,11,FALSE),'Base Calendar'!K35)</f>
        <v>15</v>
      </c>
      <c r="L35" s="146"/>
      <c r="M35" s="124">
        <f>IFERROR(VLOOKUP(GRef!B255,C_430,11,FALSE),'Base Calendar'!M35)</f>
        <v>11</v>
      </c>
      <c r="N35" s="124">
        <f>IFERROR(VLOOKUP(GRef!B256,C_430,11,FALSE),'Base Calendar'!N35)</f>
        <v>12</v>
      </c>
      <c r="O35" s="124">
        <f>IFERROR(VLOOKUP(GRef!B257,C_430,11,FALSE),'Base Calendar'!O35)</f>
        <v>13</v>
      </c>
      <c r="P35" s="124">
        <f>IFERROR(VLOOKUP(GRef!B258,C_430,11,FALSE),'Base Calendar'!P35)</f>
        <v>14</v>
      </c>
      <c r="Q35" s="324">
        <f>IFERROR(VLOOKUP(GRef!B259,C_430,11,FALSE),'Base Calendar'!Q35)</f>
        <v>15</v>
      </c>
    </row>
    <row r="36" spans="1:17" ht="12" customHeight="1">
      <c r="A36" s="124" t="str">
        <f>IFERROR(VLOOKUP(GRef!B206,C_430,11,FALSE),'Base Calendar'!A36)</f>
        <v>◯</v>
      </c>
      <c r="B36" s="124">
        <f>IFERROR(VLOOKUP(GRef!B207,C_430,11,FALSE),'Base Calendar'!B36)</f>
        <v>22</v>
      </c>
      <c r="C36" s="124">
        <f>IFERROR(VLOOKUP(GRef!B208,C_430,11,FALSE),'Base Calendar'!C36)</f>
        <v>23</v>
      </c>
      <c r="D36" s="124">
        <f>IFERROR(VLOOKUP(GRef!B209,C_430,11,FALSE),'Base Calendar'!D36)</f>
        <v>24</v>
      </c>
      <c r="E36" s="324">
        <f>IFERROR(VLOOKUP(GRef!B210,C_430,11,FALSE),'Base Calendar'!E36)</f>
        <v>25</v>
      </c>
      <c r="F36" s="146"/>
      <c r="G36" s="124" t="str">
        <f>IFERROR(VLOOKUP(GRef!B234,C_430,11,FALSE),'Base Calendar'!G36)</f>
        <v>◯</v>
      </c>
      <c r="H36" s="124">
        <f>IFERROR(VLOOKUP(GRef!B235,C_430,11,FALSE),'Base Calendar'!H36)</f>
        <v>19</v>
      </c>
      <c r="I36" s="124">
        <f>IFERROR(VLOOKUP(GRef!B236,C_430,11,FALSE),'Base Calendar'!I36)</f>
        <v>20</v>
      </c>
      <c r="J36" s="124">
        <f>IFERROR(VLOOKUP(GRef!B237,C_430,11,FALSE),'Base Calendar'!J36)</f>
        <v>21</v>
      </c>
      <c r="K36" s="324">
        <f>IFERROR(VLOOKUP(GRef!B238,C_430,11,FALSE),'Base Calendar'!K36)</f>
        <v>22</v>
      </c>
      <c r="L36" s="146"/>
      <c r="M36" s="124" t="str">
        <f>IFERROR(VLOOKUP(GRef!B262,C_430,11,FALSE),'Base Calendar'!M36)</f>
        <v>◯</v>
      </c>
      <c r="N36" s="124" t="str">
        <f>IFERROR(VLOOKUP(GRef!B263,C_430,11,FALSE),'Base Calendar'!N36)</f>
        <v>◯</v>
      </c>
      <c r="O36" s="124" t="str">
        <f>IFERROR(VLOOKUP(GRef!B264,C_430,11,FALSE),'Base Calendar'!O36)</f>
        <v>◯</v>
      </c>
      <c r="P36" s="124" t="str">
        <f>IFERROR(VLOOKUP(GRef!B265,C_430,11,FALSE),'Base Calendar'!P36)</f>
        <v>◯</v>
      </c>
      <c r="Q36" s="324" t="str">
        <f>IFERROR(VLOOKUP(GRef!B266,C_430,11,FALSE),'Base Calendar'!Q36)</f>
        <v>◯</v>
      </c>
    </row>
    <row r="37" spans="1:17" ht="12" customHeight="1" thickBot="1">
      <c r="A37" s="325">
        <f>IFERROR(VLOOKUP(GRef!B213,C_430,11,FALSE),'Base Calendar'!A37)</f>
        <v>28</v>
      </c>
      <c r="B37" s="325">
        <f>IFERROR(VLOOKUP(GRef!B214,C_430,11,FALSE),'Base Calendar'!B37)</f>
        <v>29</v>
      </c>
      <c r="C37" s="325">
        <f>IFERROR(VLOOKUP(GRef!B215,C_430,11,FALSE),'Base Calendar'!C37)</f>
        <v>30</v>
      </c>
      <c r="D37" s="325">
        <f>IFERROR(VLOOKUP(GRef!B216,C_430,11,FALSE),'Base Calendar'!D37)</f>
        <v>31</v>
      </c>
      <c r="E37" s="326" t="str">
        <f>IFERROR(VLOOKUP(GRef!B217,C_430,11,FALSE),'Base Calendar'!E37)</f>
        <v xml:space="preserve"> </v>
      </c>
      <c r="F37" s="157"/>
      <c r="G37" s="325">
        <f>IFERROR(VLOOKUP(GRef!B241,C_430,11,FALSE),'Base Calendar'!G37)</f>
        <v>25</v>
      </c>
      <c r="H37" s="325">
        <f>IFERROR(VLOOKUP(GRef!B242,C_430,11,FALSE),'Base Calendar'!H37)</f>
        <v>26</v>
      </c>
      <c r="I37" s="325">
        <f>IFERROR(VLOOKUP(GRef!B243,C_430,11,FALSE),'Base Calendar'!I37)</f>
        <v>27</v>
      </c>
      <c r="J37" s="325">
        <f>IFERROR(VLOOKUP(GRef!B244,C_430,11,FALSE),'Base Calendar'!J37)</f>
        <v>28</v>
      </c>
      <c r="K37" s="326">
        <f>IFERROR(VLOOKUP(GRef!B245,C_430,11,FALSE),'Base Calendar'!K37)</f>
        <v>0</v>
      </c>
      <c r="L37" s="146"/>
      <c r="M37" s="325" t="str">
        <f>IFERROR(VLOOKUP(GRef!B269,C_430,11,FALSE),'Base Calendar'!M37)</f>
        <v>◯</v>
      </c>
      <c r="N37" s="325">
        <f>IFERROR(VLOOKUP(GRef!B270,C_430,11,FALSE),'Base Calendar'!N37)</f>
        <v>26</v>
      </c>
      <c r="O37" s="325">
        <f>IFERROR(VLOOKUP(GRef!B271,C_430,11,FALSE),'Base Calendar'!O37)</f>
        <v>27</v>
      </c>
      <c r="P37" s="325">
        <f>IFERROR(VLOOKUP(GRef!B272,C_430,11,FALSE),'Base Calendar'!P37)</f>
        <v>28</v>
      </c>
      <c r="Q37" s="326">
        <f>IFERROR(VLOOKUP(GRef!B273,C_430,11,FALSE),'Base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135</v>
      </c>
      <c r="O39" s="158"/>
      <c r="P39" s="158"/>
      <c r="Q39" s="158"/>
    </row>
    <row r="40" spans="1:17" ht="12" customHeight="1">
      <c r="A40" s="153">
        <v>7</v>
      </c>
      <c r="B40" s="153" t="s">
        <v>135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1">
        <v>21</v>
      </c>
      <c r="B41" s="158" t="s">
        <v>137</v>
      </c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IFERROR(VLOOKUP(GRef!B276,C_430,11,FALSE),'Base Calendar'!A45)</f>
        <v>1</v>
      </c>
      <c r="B45" s="124">
        <f>IFERROR(VLOOKUP(GRef!B277,C_430,11,FALSE),'Base Calendar'!B45)</f>
        <v>2</v>
      </c>
      <c r="C45" s="124">
        <f>IFERROR(VLOOKUP(GRef!B278,C_430,11,FALSE),'Base Calendar'!C45)</f>
        <v>3</v>
      </c>
      <c r="D45" s="124">
        <f>IFERROR(VLOOKUP(GRef!B279,C_430,11,FALSE),'Base Calendar'!D45)</f>
        <v>4</v>
      </c>
      <c r="E45" s="324">
        <f>IFERROR(VLOOKUP(GRef!B280,C_430,11,FALSE),'Base Calendar'!E45)</f>
        <v>5</v>
      </c>
      <c r="F45" s="139"/>
      <c r="G45" s="124">
        <f>IFERROR(VLOOKUP(GRef!B304,C_430,11,FALSE),'Base Calendar'!G45)</f>
        <v>0</v>
      </c>
      <c r="H45" s="124">
        <f>IFERROR(VLOOKUP(GRef!B305,C_430,11,FALSE),'Base Calendar'!H45)</f>
        <v>0</v>
      </c>
      <c r="I45" s="124">
        <f>IFERROR(VLOOKUP(GRef!B306,C_430,11,FALSE),'Base Calendar'!I45)</f>
        <v>1</v>
      </c>
      <c r="J45" s="124">
        <f>IFERROR(VLOOKUP(GRef!B307,C_430,11,FALSE),'Base Calendar'!J45)</f>
        <v>2</v>
      </c>
      <c r="K45" s="324">
        <f>IFERROR(VLOOKUP(GRef!B308,C_430,11,FALSE),'Base Calendar'!K45)</f>
        <v>3</v>
      </c>
      <c r="L45" s="146"/>
      <c r="M45" s="124">
        <f>IFERROR(VLOOKUP(GRef!B339,C_430,11,FALSE),'Base Calendar'!M45)</f>
        <v>3</v>
      </c>
      <c r="N45" s="124">
        <f>IFERROR(VLOOKUP(GRef!B340,C_430,11,FALSE),'Base Calendar'!N45)</f>
        <v>4</v>
      </c>
      <c r="O45" s="124">
        <f>IFERROR(VLOOKUP(GRef!B341,C_430,11,FALSE),'Base Calendar'!O45)</f>
        <v>5</v>
      </c>
      <c r="P45" s="124">
        <f>IFERROR(VLOOKUP(GRef!B342,C_430,11,FALSE),'Base Calendar'!P45)</f>
        <v>6</v>
      </c>
      <c r="Q45" s="324">
        <f>IFERROR(VLOOKUP(GRef!B343,C_430,11,FALSE),'Base Calendar'!Q45)</f>
        <v>7</v>
      </c>
    </row>
    <row r="46" spans="1:17" ht="12" customHeight="1">
      <c r="A46" s="124">
        <f>IFERROR(VLOOKUP(GRef!B283,C_430,11,FALSE),'Base Calendar'!A46)</f>
        <v>8</v>
      </c>
      <c r="B46" s="124">
        <f>IFERROR(VLOOKUP(GRef!B284,C_430,11,FALSE),'Base Calendar'!B46)</f>
        <v>9</v>
      </c>
      <c r="C46" s="124">
        <f>IFERROR(VLOOKUP(GRef!B285,C_430,11,FALSE),'Base Calendar'!C46)</f>
        <v>10</v>
      </c>
      <c r="D46" s="124">
        <f>IFERROR(VLOOKUP(GRef!B286,C_430,11,FALSE),'Base Calendar'!D46)</f>
        <v>11</v>
      </c>
      <c r="E46" s="324">
        <f>IFERROR(VLOOKUP(GRef!B287,C_430,11,FALSE),'Base Calendar'!E46)</f>
        <v>12</v>
      </c>
      <c r="F46" s="146"/>
      <c r="G46" s="124">
        <f>IFERROR(VLOOKUP(GRef!B311,C_430,11,FALSE),'Base Calendar'!G46)</f>
        <v>6</v>
      </c>
      <c r="H46" s="124">
        <f>IFERROR(VLOOKUP(GRef!B312,C_430,11,FALSE),'Base Calendar'!H46)</f>
        <v>7</v>
      </c>
      <c r="I46" s="124">
        <f>IFERROR(VLOOKUP(GRef!B313,C_430,11,FALSE),'Base Calendar'!I46)</f>
        <v>8</v>
      </c>
      <c r="J46" s="124">
        <f>IFERROR(VLOOKUP(GRef!B314,C_430,11,FALSE),'Base Calendar'!J46)</f>
        <v>9</v>
      </c>
      <c r="K46" s="324">
        <f>IFERROR(VLOOKUP(GRef!B315,C_430,11,FALSE),'Base Calendar'!K46)</f>
        <v>10</v>
      </c>
      <c r="L46" s="146"/>
      <c r="M46" s="124">
        <f>IFERROR(VLOOKUP(GRef!B346,C_430,11,FALSE),'Base Calendar'!M46)</f>
        <v>10</v>
      </c>
      <c r="N46" s="124">
        <f>IFERROR(VLOOKUP(GRef!B3463,C_430,11,FALSE),'Base Calendar'!N46)</f>
        <v>11</v>
      </c>
      <c r="O46" s="124">
        <f>IFERROR(VLOOKUP(GRef!B348,C_430,11,FALSE),'Base Calendar'!O46)</f>
        <v>12</v>
      </c>
      <c r="P46" s="124">
        <f>IFERROR(VLOOKUP(GRef!B349,C_430,11,FALSE),'Base Calendar'!P46)</f>
        <v>13</v>
      </c>
      <c r="Q46" s="324">
        <f>IFERROR(VLOOKUP(GRef!B350,C_430,11,FALSE),'Base Calendar'!Q46)</f>
        <v>14</v>
      </c>
    </row>
    <row r="47" spans="1:17" ht="12" customHeight="1">
      <c r="A47" s="124">
        <f>IFERROR(VLOOKUP(GRef!B290,C_430,11,FALSE),'Base Calendar'!A47)</f>
        <v>15</v>
      </c>
      <c r="B47" s="124">
        <f>IFERROR(VLOOKUP(GRef!B291,C_430,11,FALSE),'Base Calendar'!B47)</f>
        <v>16</v>
      </c>
      <c r="C47" s="124">
        <f>IFERROR(VLOOKUP(GRef!B292,C_430,11,FALSE),'Base Calendar'!C47)</f>
        <v>17</v>
      </c>
      <c r="D47" s="124">
        <f>IFERROR(VLOOKUP(GRef!B293,C_430,11,FALSE),'Base Calendar'!D47)</f>
        <v>18</v>
      </c>
      <c r="E47" s="324" t="str">
        <f>IFERROR(VLOOKUP(GRef!B294,C_430,11,FALSE),'Base Calendar'!E47)</f>
        <v>◯</v>
      </c>
      <c r="F47" s="146"/>
      <c r="G47" s="124">
        <f>IFERROR(VLOOKUP(GRef!B318,C_430,11,FALSE),'Base Calendar'!G47)</f>
        <v>13</v>
      </c>
      <c r="H47" s="124">
        <f>IFERROR(VLOOKUP(GRef!B319,C_430,11,FALSE),'Base Calendar'!H47)</f>
        <v>14</v>
      </c>
      <c r="I47" s="124">
        <f>IFERROR(VLOOKUP(GRef!B320,C_430,11,FALSE),'Base Calendar'!I47)</f>
        <v>15</v>
      </c>
      <c r="J47" s="124">
        <f>IFERROR(VLOOKUP(GRef!B321,C_430,11,FALSE),'Base Calendar'!J47)</f>
        <v>16</v>
      </c>
      <c r="K47" s="324">
        <f>IFERROR(VLOOKUP(GRef!B322,C_430,11,FALSE),'Base Calendar'!K47)</f>
        <v>17</v>
      </c>
      <c r="L47" s="323"/>
      <c r="M47" s="124">
        <f>IFERROR(VLOOKUP(GRef!B353,C_430,11,FALSE),'Base Calendar'!M47)</f>
        <v>17</v>
      </c>
      <c r="N47" s="124">
        <f>IFERROR(VLOOKUP(GRef!B354,C_430,11,FALSE),'Base Calendar'!N47)</f>
        <v>18</v>
      </c>
      <c r="O47" s="124">
        <f>IFERROR(VLOOKUP(GRef!B355,C_430,11,FALSE),'Base Calendar'!O47)</f>
        <v>19</v>
      </c>
      <c r="P47" s="124">
        <f>IFERROR(VLOOKUP(GRef!B356,C_430,11,FALSE),'Base Calendar'!P47)</f>
        <v>20</v>
      </c>
      <c r="Q47" s="324">
        <f>IFERROR(VLOOKUP(GRef!B357,C_430,11,FALSE),'Base Calendar'!Q47)</f>
        <v>21</v>
      </c>
    </row>
    <row r="48" spans="1:17" ht="12" customHeight="1">
      <c r="A48" s="124">
        <f>IFERROR(VLOOKUP(GRef!B297,C_430,11,FALSE),'Base Calendar'!A48)</f>
        <v>22</v>
      </c>
      <c r="B48" s="124">
        <f>IFERROR(VLOOKUP(GRef!B298,C_430,11,FALSE),'Base Calendar'!B48)</f>
        <v>23</v>
      </c>
      <c r="C48" s="124">
        <f>IFERROR(VLOOKUP(GRef!B299,C_430,11,FALSE),'Base Calendar'!C48)</f>
        <v>24</v>
      </c>
      <c r="D48" s="124">
        <f>IFERROR(VLOOKUP(GRef!B300,C_430,11,FALSE),'Base Calendar'!D48)</f>
        <v>25</v>
      </c>
      <c r="E48" s="324">
        <f>IFERROR(VLOOKUP(GRef!B301,C_430,11,FALSE),'Base Calendar'!E48)</f>
        <v>26</v>
      </c>
      <c r="F48" s="146"/>
      <c r="G48" s="124">
        <f>IFERROR(VLOOKUP(GRef!B325,C_430,11,FALSE),'Base Calendar'!G48)</f>
        <v>20</v>
      </c>
      <c r="H48" s="124">
        <f>IFERROR(VLOOKUP(GRef!B326,C_430,11,FALSE),'Base Calendar'!H48)</f>
        <v>21</v>
      </c>
      <c r="I48" s="124">
        <f>IFERROR(VLOOKUP(GRef!B327,C_430,11,FALSE),'Base Calendar'!I48)</f>
        <v>22</v>
      </c>
      <c r="J48" s="124">
        <f>IFERROR(VLOOKUP(GRef!B328,C_430,11,FALSE),'Base Calendar'!J48)</f>
        <v>23</v>
      </c>
      <c r="K48" s="324">
        <f>IFERROR(VLOOKUP(GRef!B329,C_430,11,FALSE),'Base Calendar'!K48)</f>
        <v>24</v>
      </c>
      <c r="L48" s="146"/>
      <c r="M48" s="124">
        <f>IFERROR(VLOOKUP(GRef!B360,C_430,11,FALSE),'Base Calendar'!M48)</f>
        <v>24</v>
      </c>
      <c r="N48" s="124">
        <f>IFERROR(VLOOKUP(GRef!B361,C_430,11,FALSE),'Base Calendar'!N48)</f>
        <v>25</v>
      </c>
      <c r="O48" s="124">
        <f>IFERROR(VLOOKUP(GRef!B362,C_430,11,FALSE),'Base Calendar'!O48)</f>
        <v>26</v>
      </c>
      <c r="P48" s="124">
        <f>IFERROR(VLOOKUP(GRef!B363,C_430,11,FALSE),'Base Calendar'!P48)</f>
        <v>27</v>
      </c>
      <c r="Q48" s="324">
        <f>IFERROR(VLOOKUP(GRef!B364,C_430,11,FALSE),'Base Calendar'!Q48)</f>
        <v>28</v>
      </c>
    </row>
    <row r="49" spans="1:19" ht="12" customHeight="1" thickBot="1">
      <c r="A49" s="325">
        <f>IFERROR(VLOOKUP(GRef!B304,C_430,11,FALSE),'Base Calendar'!A49)</f>
        <v>29</v>
      </c>
      <c r="B49" s="325">
        <f>IFERROR(VLOOKUP(GRef!B305,C_430,11,FALSE),'Base Calendar'!B49)</f>
        <v>30</v>
      </c>
      <c r="C49" s="325" t="str">
        <f>IFERROR(VLOOKUP(GRef!B306,C_430,11,FALSE),'Base Calendar'!C49)</f>
        <v xml:space="preserve"> </v>
      </c>
      <c r="D49" s="325" t="str">
        <f>IFERROR(VLOOKUP(GRef!B307,C_430,11,FALSE),'Base Calendar'!D49)</f>
        <v xml:space="preserve"> </v>
      </c>
      <c r="E49" s="326" t="str">
        <f>IFERROR(VLOOKUP(GRef!B308,C_430,11,FALSE),'Base Calendar'!E49)</f>
        <v xml:space="preserve"> </v>
      </c>
      <c r="F49" s="146"/>
      <c r="G49" s="325" t="str">
        <f>IFERROR(VLOOKUP(GRef!B332,C_430,11,FALSE),'Base Calendar'!G49)</f>
        <v>●</v>
      </c>
      <c r="H49" s="325">
        <f>IFERROR(VLOOKUP(GRef!B333,C_430,11,FALSE),'Base Calendar'!H49)</f>
        <v>28</v>
      </c>
      <c r="I49" s="325">
        <f>IFERROR(VLOOKUP(GRef!B334,C_430,11,FALSE),'Base Calendar'!I49)</f>
        <v>29</v>
      </c>
      <c r="J49" s="325" t="str">
        <f>IFERROR(VLOOKUP(GRef!B335,C_430,11,FALSE),'Base Calendar'!J49)</f>
        <v></v>
      </c>
      <c r="K49" s="326">
        <f>IFERROR(VLOOKUP(GRef!B336,C_430,11,FALSE),'Base Calendar'!K49)</f>
        <v>31</v>
      </c>
      <c r="L49" s="169"/>
      <c r="M49" s="325">
        <f>IFERROR(VLOOKUP(GRef!B367,C_430,11,FALSE),'Base Calendar'!M49)</f>
        <v>0</v>
      </c>
      <c r="N49" s="325">
        <f>IFERROR(VLOOKUP(GRef!B368,C_430,11,FALSE),'Base Calendar'!N49)</f>
        <v>0</v>
      </c>
      <c r="O49" s="325">
        <f>IFERROR(VLOOKUP(GRef!B369,C_430,11,FALSE),'Base Calendar'!O49)</f>
        <v>0</v>
      </c>
      <c r="P49" s="325">
        <f>IFERROR(VLOOKUP(GRef!B370,C_430,11,FALSE),'Base Calendar'!P49)</f>
        <v>0</v>
      </c>
      <c r="Q49" s="326">
        <f>IFERROR(VLOOKUP(GRef!B371,C_430,11,FALSE),'Base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1">
        <f>DAY(GRef!Q378)</f>
        <v>30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t1XaMxftIC/FHKkKGsgm5nACpNu3A97+9K5otU5vxb2ysoOW6haora9ipVCsa3KKH/0vrCxXy6RrRd+DndOavQ==" saltValue="MK40oKimyE7+riY34FuMjw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69" priority="7" stopIfTrue="1" operator="equal">
      <formula>0</formula>
    </cfRule>
  </conditionalFormatting>
  <conditionalFormatting sqref="A9:Q13">
    <cfRule type="cellIs" dxfId="68" priority="4" stopIfTrue="1" operator="equal">
      <formula>0</formula>
    </cfRule>
    <cfRule type="cellIs" dxfId="67" priority="5" stopIfTrue="1" operator="equal">
      <formula>15.5</formula>
    </cfRule>
    <cfRule type="cellIs" dxfId="66" priority="6" stopIfTrue="1" operator="equal">
      <formula>0</formula>
    </cfRule>
  </conditionalFormatting>
  <conditionalFormatting sqref="A21:Q25">
    <cfRule type="cellIs" dxfId="65" priority="3" stopIfTrue="1" operator="equal">
      <formula>0</formula>
    </cfRule>
  </conditionalFormatting>
  <conditionalFormatting sqref="A33:Q37">
    <cfRule type="cellIs" dxfId="64" priority="2" stopIfTrue="1" operator="equal">
      <formula>0</formula>
    </cfRule>
  </conditionalFormatting>
  <conditionalFormatting sqref="A45:Q49">
    <cfRule type="cellIs" dxfId="63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GRef!R1</f>
        <v>440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GRef!R376</f>
        <v>188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IFERROR(VLOOKUP(GRef!B3,C_440,10,FALSE),'Base Calendar'!A9)</f>
        <v>2</v>
      </c>
      <c r="B9" s="124">
        <f>IFERROR(VLOOKUP(GRef!B4,C_440,10,FALSE),'Base Calendar'!B9)</f>
        <v>3</v>
      </c>
      <c r="C9" s="124">
        <f>IFERROR(VLOOKUP(GRef!B5,C_440,10,FALSE),'Base Calendar'!C9)</f>
        <v>4</v>
      </c>
      <c r="D9" s="124">
        <f>IFERROR(VLOOKUP(GRef!B6,C_440,10,FALSE),'Base Calendar'!D9)</f>
        <v>5</v>
      </c>
      <c r="E9" s="324">
        <f>IFERROR(VLOOKUP(GRef!B7,C_440,10,FALSE),'Base Calendar'!E9)</f>
        <v>6</v>
      </c>
      <c r="F9" s="146"/>
      <c r="G9" s="124">
        <f>IFERROR(VLOOKUP(GRef!B31,C_440,10,FALSE),'Base Calendar'!G9)</f>
        <v>0</v>
      </c>
      <c r="H9" s="124">
        <f>IFERROR(VLOOKUP(GRef!B32,C_440,10,FALSE),'Base Calendar'!H9)</f>
        <v>0</v>
      </c>
      <c r="I9" s="124">
        <f>IFERROR(VLOOKUP(GRef!B33,C_440,10,FALSE),'Base Calendar'!I9)</f>
        <v>1</v>
      </c>
      <c r="J9" s="124" t="str">
        <f>IFERROR(VLOOKUP(GRef!B34,C_440,10,FALSE),'Base Calendar'!J9)</f>
        <v></v>
      </c>
      <c r="K9" s="324">
        <f>IFERROR(VLOOKUP(GRef!B35,C_440,10,FALSE),'Base Calendar'!K9)</f>
        <v>3</v>
      </c>
      <c r="L9" s="146"/>
      <c r="M9" s="124" t="str">
        <f>IFERROR(VLOOKUP(GRef!B66,C_440,10,FALSE),'Base Calendar'!M9)</f>
        <v>●</v>
      </c>
      <c r="N9" s="124">
        <f>IFERROR(VLOOKUP(GRef!B67,C_440,10,FALSE),'Base Calendar'!N9)</f>
        <v>4</v>
      </c>
      <c r="O9" s="124">
        <f>IFERROR(VLOOKUP(GRef!B68,C_440,10,FALSE),'Base Calendar'!O9)</f>
        <v>5</v>
      </c>
      <c r="P9" s="124">
        <f>IFERROR(VLOOKUP(GRef!B69,C_440,10,FALSE),'Base Calendar'!P9)</f>
        <v>6</v>
      </c>
      <c r="Q9" s="324">
        <f>IFERROR(VLOOKUP(GRef!B70,C_440,10,FALSE),'Base Calendar'!Q9)</f>
        <v>7</v>
      </c>
      <c r="S9" s="147"/>
    </row>
    <row r="10" spans="1:19" ht="12" customHeight="1">
      <c r="A10" s="124">
        <f>IFERROR(VLOOKUP(GRef!B10,C_440,10,FALSE),'Base Calendar'!A10)</f>
        <v>9</v>
      </c>
      <c r="B10" s="124">
        <f>IFERROR(VLOOKUP(GRef!B11,C_440,10,FALSE),'Base Calendar'!B10)</f>
        <v>10</v>
      </c>
      <c r="C10" s="124">
        <f>IFERROR(VLOOKUP(GRef!B12,C_440,10,FALSE),'Base Calendar'!C10)</f>
        <v>11</v>
      </c>
      <c r="D10" s="124">
        <f>IFERROR(VLOOKUP(GRef!B13,C_440,10,FALSE),'Base Calendar'!D10)</f>
        <v>12</v>
      </c>
      <c r="E10" s="324">
        <f>IFERROR(VLOOKUP(GRef!B14,C_440,10,FALSE),'Base Calendar'!E10)</f>
        <v>13</v>
      </c>
      <c r="F10" s="323"/>
      <c r="G10" s="124">
        <f>IFERROR(VLOOKUP(GRef!B38,C_440,10,FALSE),'Base Calendar'!G10)</f>
        <v>6</v>
      </c>
      <c r="H10" s="124">
        <f>IFERROR(VLOOKUP(GRef!B39,C_440,10,FALSE),'Base Calendar'!H10)</f>
        <v>7</v>
      </c>
      <c r="I10" s="124">
        <f>IFERROR(VLOOKUP(GRef!B40,C_440,10,FALSE),'Base Calendar'!I10)</f>
        <v>8</v>
      </c>
      <c r="J10" s="124">
        <f>IFERROR(VLOOKUP(GRef!B41,C_440,10,FALSE),'Base Calendar'!J10)</f>
        <v>9</v>
      </c>
      <c r="K10" s="324">
        <f>IFERROR(VLOOKUP(GRef!B42,C_440,10,FALSE),'Base Calendar'!K10)</f>
        <v>10</v>
      </c>
      <c r="L10" s="146"/>
      <c r="M10" s="124">
        <f>IFERROR(VLOOKUP(GRef!B73,C_440,10,FALSE),'Base Calendar'!M10)</f>
        <v>10</v>
      </c>
      <c r="N10" s="124">
        <f>IFERROR(VLOOKUP(GRef!B74,C_440,10,FALSE),'Base Calendar'!N10)</f>
        <v>11</v>
      </c>
      <c r="O10" s="124">
        <f>IFERROR(VLOOKUP(GRef!B75,C_440,10,FALSE),'Base Calendar'!O10)</f>
        <v>12</v>
      </c>
      <c r="P10" s="124">
        <f>IFERROR(VLOOKUP(GRef!B76,C_440,10,FALSE),'Base Calendar'!P10)</f>
        <v>13</v>
      </c>
      <c r="Q10" s="324">
        <f>IFERROR(VLOOKUP(GRef!B77,C_440,10,FALSE),'Base Calendar'!Q10)</f>
        <v>14</v>
      </c>
    </row>
    <row r="11" spans="1:19" ht="12" customHeight="1">
      <c r="A11" s="124">
        <f>IFERROR(VLOOKUP(GRef!B17,C_440,10,FALSE),'Base Calendar'!A11)</f>
        <v>16</v>
      </c>
      <c r="B11" s="124">
        <f>IFERROR(VLOOKUP(GRef!B18,C_440,10,FALSE),'Base Calendar'!B11)</f>
        <v>17</v>
      </c>
      <c r="C11" s="124">
        <f>IFERROR(VLOOKUP(GRef!B19,C_440,10,FALSE),'Base Calendar'!C11)</f>
        <v>18</v>
      </c>
      <c r="D11" s="124">
        <f>IFERROR(VLOOKUP(GRef!B20,C_440,10,FALSE),'Base Calendar'!D11)</f>
        <v>19</v>
      </c>
      <c r="E11" s="324">
        <f>IFERROR(VLOOKUP(GRef!B21,C_440,10,FALSE),'Base Calendar'!E11)</f>
        <v>20</v>
      </c>
      <c r="F11" s="146"/>
      <c r="G11" s="124">
        <f>IFERROR(VLOOKUP(GRef!B45,C_440,10,FALSE),'Base Calendar'!G11)</f>
        <v>13</v>
      </c>
      <c r="H11" s="124">
        <f>IFERROR(VLOOKUP(GRef!B46,C_440,10,FALSE),'Base Calendar'!H11)</f>
        <v>14</v>
      </c>
      <c r="I11" s="124">
        <f>IFERROR(VLOOKUP(GRef!B47,C_440,10,FALSE),'Base Calendar'!I11)</f>
        <v>15</v>
      </c>
      <c r="J11" s="124">
        <f>IFERROR(VLOOKUP(GRef!B48,C_440,10,FALSE),'Base Calendar'!J11)</f>
        <v>16</v>
      </c>
      <c r="K11" s="324">
        <f>IFERROR(VLOOKUP(GRef!B49,C_440,10,FALSE),'Base Calendar'!K11)</f>
        <v>17</v>
      </c>
      <c r="L11" s="146"/>
      <c r="M11" s="124">
        <f>IFERROR(VLOOKUP(GRef!B80,C_440,10,FALSE),'Base Calendar'!M11)</f>
        <v>17</v>
      </c>
      <c r="N11" s="124">
        <f>IFERROR(VLOOKUP(GRef!B81,C_440,10,FALSE),'Base Calendar'!N11)</f>
        <v>18</v>
      </c>
      <c r="O11" s="124">
        <f>IFERROR(VLOOKUP(GRef!B82,C_440,10,FALSE),'Base Calendar'!O11)</f>
        <v>19</v>
      </c>
      <c r="P11" s="124">
        <f>IFERROR(VLOOKUP(GRef!B83,C_440,10,FALSE),'Base Calendar'!P11)</f>
        <v>20</v>
      </c>
      <c r="Q11" s="324">
        <f>IFERROR(VLOOKUP(GRef!B84,C_440,10,FALSE),'Base Calendar'!Q11)</f>
        <v>21</v>
      </c>
    </row>
    <row r="12" spans="1:19" ht="12" customHeight="1">
      <c r="A12" s="124">
        <f>IFERROR(VLOOKUP(GRef!B24,C_440,10,FALSE),'Base Calendar'!A12)</f>
        <v>23</v>
      </c>
      <c r="B12" s="124">
        <f>IFERROR(VLOOKUP(GRef!B25,C_440,10,FALSE),'Base Calendar'!B12)</f>
        <v>24</v>
      </c>
      <c r="C12" s="124">
        <f>IFERROR(VLOOKUP(GRef!B26,C_440,10,FALSE),'Base Calendar'!C12)</f>
        <v>25</v>
      </c>
      <c r="D12" s="124">
        <f>IFERROR(VLOOKUP(GRef!B27,C_440,10,FALSE),'Base Calendar'!D12)</f>
        <v>26</v>
      </c>
      <c r="E12" s="324">
        <f>IFERROR(VLOOKUP(GRef!B28,C_440,10,FALSE),'Base Calendar'!E12)</f>
        <v>27</v>
      </c>
      <c r="F12" s="146"/>
      <c r="G12" s="124">
        <f>IFERROR(VLOOKUP(GRef!B52,C_440,10,FALSE),'Base Calendar'!G12)</f>
        <v>20</v>
      </c>
      <c r="H12" s="124">
        <f>IFERROR(VLOOKUP(GRef!B53,C_440,10,FALSE),'Base Calendar'!H12)</f>
        <v>21</v>
      </c>
      <c r="I12" s="124">
        <f>IFERROR(VLOOKUP(GRef!B54,C_440,10,FALSE),'Base Calendar'!I12)</f>
        <v>22</v>
      </c>
      <c r="J12" s="124">
        <f>IFERROR(VLOOKUP(GRef!B55,C_440,10,FALSE),'Base Calendar'!J12)</f>
        <v>23</v>
      </c>
      <c r="K12" s="324">
        <f>IFERROR(VLOOKUP(GRef!B56,C_440,10,FALSE),'Base Calendar'!K12)</f>
        <v>24</v>
      </c>
      <c r="L12" s="146"/>
      <c r="M12" s="124">
        <f>IFERROR(VLOOKUP(GRef!B87,C_440,10,FALSE),'Base Calendar'!M12)</f>
        <v>24</v>
      </c>
      <c r="N12" s="124">
        <f>IFERROR(VLOOKUP(GRef!B88,C_440,10,FALSE),'Base Calendar'!N12)</f>
        <v>25</v>
      </c>
      <c r="O12" s="124">
        <f>IFERROR(VLOOKUP(GRef!B89,C_440,10,FALSE),'Base Calendar'!O12)</f>
        <v>26</v>
      </c>
      <c r="P12" s="124">
        <f>IFERROR(VLOOKUP(GRef!B90,C_440,10,FALSE),'Base Calendar'!P12)</f>
        <v>27</v>
      </c>
      <c r="Q12" s="324">
        <f>IFERROR(VLOOKUP(GRef!B91,C_440,10,FALSE),'Base Calendar'!Q12)</f>
        <v>28</v>
      </c>
    </row>
    <row r="13" spans="1:19" ht="12" customHeight="1" thickBot="1">
      <c r="A13" s="325">
        <f>IFERROR(VLOOKUP(GRef!B31,C_440,10,FALSE),'Base Calendar'!A13)</f>
        <v>30</v>
      </c>
      <c r="B13" s="325">
        <f>IFERROR(VLOOKUP(GRef!B32,C_440,10,FALSE),'Base Calendar'!B13)</f>
        <v>31</v>
      </c>
      <c r="C13" s="325">
        <f>IFERROR(VLOOKUP(GRef!B33,C_440,10,FALSE),'Base Calendar'!C13)</f>
        <v>0</v>
      </c>
      <c r="D13" s="325"/>
      <c r="E13" s="326"/>
      <c r="F13" s="146"/>
      <c r="G13" s="325">
        <f>IFERROR(VLOOKUP(GRef!B59,C_440,10,FALSE),'Base Calendar'!G13)</f>
        <v>27</v>
      </c>
      <c r="H13" s="325">
        <f>IFERROR(VLOOKUP(GRef!B60,C_440,10,FALSE),'Base Calendar'!H13)</f>
        <v>28</v>
      </c>
      <c r="I13" s="325">
        <f>IFERROR(VLOOKUP(GRef!B61,C_440,10,FALSE),'Base Calendar'!I13)</f>
        <v>29</v>
      </c>
      <c r="J13" s="325">
        <f>IFERROR(VLOOKUP(GRef!B62,C_440,10,FALSE),'Base Calendar'!J13)</f>
        <v>30</v>
      </c>
      <c r="K13" s="326">
        <f>IFERROR(VLOOKUP(GRef!B63,C_440,10,FALSE),'Base Calendar'!K13)</f>
        <v>31</v>
      </c>
      <c r="L13" s="146"/>
      <c r="M13" s="325">
        <f>IFERROR(VLOOKUP(GRef!B94,C_440,10,FALSE),'Base Calendar'!M13)</f>
        <v>0</v>
      </c>
      <c r="N13" s="325">
        <f>IFERROR(VLOOKUP(GRef!B95,C_440,10,FALSE),'Base Calendar'!N13)</f>
        <v>0</v>
      </c>
      <c r="O13" s="325">
        <f>IFERROR(VLOOKUP(GRef!B96,C_440,10,FALSE),'Base Calendar'!O13)</f>
        <v>0</v>
      </c>
      <c r="P13" s="325">
        <f>IFERROR(VLOOKUP(GRef!B97,C_440,10,FALSE),'Base Calendar'!P13)</f>
        <v>0</v>
      </c>
      <c r="Q13" s="326">
        <f>IFERROR(VLOOKUP(GRef!B98,C_440,10,FALSE),'Base Calendar'!Q13)</f>
        <v>0</v>
      </c>
    </row>
    <row r="14" spans="1:19" ht="12" customHeight="1">
      <c r="D14" s="149"/>
      <c r="E14" s="149"/>
      <c r="F14" s="149"/>
      <c r="G14" s="148">
        <f>DAY(GRef!R377)</f>
        <v>2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IFERROR(VLOOKUP(GRef!B94,C_440,10,FALSE),'Base Calendar'!A21)</f>
        <v>1</v>
      </c>
      <c r="B21" s="124">
        <f>IFERROR(VLOOKUP(GRef!B95,C_440,10,FALSE),'Base Calendar'!B21)</f>
        <v>2</v>
      </c>
      <c r="C21" s="124">
        <f>IFERROR(VLOOKUP(GRef!B96,C_440,10,FALSE),'Base Calendar'!C21)</f>
        <v>3</v>
      </c>
      <c r="D21" s="124">
        <f>IFERROR(VLOOKUP(GRef!B97,C_440,10,FALSE),'Base Calendar'!D21)</f>
        <v>4</v>
      </c>
      <c r="E21" s="324">
        <f>IFERROR(VLOOKUP(GRef!B98,C_440,10,FALSE),'Base Calendar'!E21)</f>
        <v>5</v>
      </c>
      <c r="F21" s="146"/>
      <c r="G21" s="124" t="str">
        <f>IFERROR(VLOOKUP(GRef!B122,C_440,10,FALSE),'Base Calendar'!G21)</f>
        <v xml:space="preserve"> </v>
      </c>
      <c r="H21" s="124">
        <f>IFERROR(VLOOKUP(GRef!B123,C_440,10,FALSE),'Base Calendar'!H21)</f>
        <v>0</v>
      </c>
      <c r="I21" s="124">
        <f>IFERROR(VLOOKUP(GRef!B124,C_440,10,FALSE),'Base Calendar'!I21)</f>
        <v>0</v>
      </c>
      <c r="J21" s="124">
        <f>IFERROR(VLOOKUP(GRef!B125,C_440,10,FALSE),'Base Calendar'!J21)</f>
        <v>1</v>
      </c>
      <c r="K21" s="324">
        <f>IFERROR(VLOOKUP(GRef!B126,C_440,10,FALSE),'Base Calendar'!K21)</f>
        <v>2</v>
      </c>
      <c r="L21" s="146"/>
      <c r="M21" s="124">
        <f>IFERROR(VLOOKUP(GRef!B157,C_440,10,FALSE),'Base Calendar'!M21)</f>
        <v>3</v>
      </c>
      <c r="N21" s="124">
        <f>IFERROR(VLOOKUP(GRef!B158,C_440,10,FALSE),'Base Calendar'!N21)</f>
        <v>4</v>
      </c>
      <c r="O21" s="124">
        <f>IFERROR(VLOOKUP(GRef!B159,C_440,10,FALSE),'Base Calendar'!O21)</f>
        <v>5</v>
      </c>
      <c r="P21" s="124">
        <f>IFERROR(VLOOKUP(GRef!B160,C_440,10,FALSE),'Base Calendar'!P21)</f>
        <v>6</v>
      </c>
      <c r="Q21" s="324">
        <f>IFERROR(VLOOKUP(GRef!B161,C_440,10,FALSE),'Base Calendar'!Q21)</f>
        <v>7</v>
      </c>
    </row>
    <row r="22" spans="1:17" ht="12" customHeight="1">
      <c r="A22" s="124">
        <f>IFERROR(VLOOKUP(GRef!B101,C_440,10,FALSE),'Base Calendar'!A22)</f>
        <v>8</v>
      </c>
      <c r="B22" s="124">
        <f>IFERROR(VLOOKUP(GRef!B102,C_440,10,FALSE),'Base Calendar'!B22)</f>
        <v>9</v>
      </c>
      <c r="C22" s="124">
        <f>IFERROR(VLOOKUP(GRef!B103,C_440,10,FALSE),'Base Calendar'!C22)</f>
        <v>10</v>
      </c>
      <c r="D22" s="124">
        <f>IFERROR(VLOOKUP(GRef!B104,C_440,10,FALSE),'Base Calendar'!D22)</f>
        <v>11</v>
      </c>
      <c r="E22" s="324">
        <f>IFERROR(VLOOKUP(GRef!B105,C_440,10,FALSE),'Base Calendar'!E22)</f>
        <v>12</v>
      </c>
      <c r="F22" s="146"/>
      <c r="G22" s="124">
        <f>IFERROR(VLOOKUP(GRef!B129,C_440,10,FALSE),'Base Calendar'!G22)</f>
        <v>5</v>
      </c>
      <c r="H22" s="124">
        <f>IFERROR(VLOOKUP(GRef!B130,C_440,10,FALSE),'Base Calendar'!H22)</f>
        <v>6</v>
      </c>
      <c r="I22" s="124">
        <f>IFERROR(VLOOKUP(GRef!B131,C_440,10,FALSE),'Base Calendar'!I22)</f>
        <v>7</v>
      </c>
      <c r="J22" s="124">
        <f>IFERROR(VLOOKUP(GRef!B132,C_440,10,FALSE),'Base Calendar'!J22)</f>
        <v>8</v>
      </c>
      <c r="K22" s="324">
        <f>IFERROR(VLOOKUP(GRef!B133,C_440,10,FALSE),'Base Calendar'!K22)</f>
        <v>9</v>
      </c>
      <c r="L22" s="146"/>
      <c r="M22" s="124">
        <f>IFERROR(VLOOKUP(GRef!B164,C_440,10,FALSE),'Base Calendar'!M22)</f>
        <v>10</v>
      </c>
      <c r="N22" s="124">
        <f>IFERROR(VLOOKUP(GRef!B165,C_440,10,FALSE),'Base Calendar'!N22)</f>
        <v>11</v>
      </c>
      <c r="O22" s="124">
        <f>IFERROR(VLOOKUP(GRef!B166,C_440,10,FALSE),'Base Calendar'!O22)</f>
        <v>12</v>
      </c>
      <c r="P22" s="124">
        <f>IFERROR(VLOOKUP(GRef!B167,C_440,10,FALSE),'Base Calendar'!P22)</f>
        <v>13</v>
      </c>
      <c r="Q22" s="324">
        <f>IFERROR(VLOOKUP(GRef!B168,C_440,10,FALSE),'Base Calendar'!Q22)</f>
        <v>14</v>
      </c>
    </row>
    <row r="23" spans="1:17" ht="12" customHeight="1">
      <c r="A23" s="124" t="str">
        <f>IFERROR(VLOOKUP(GRef!B108,C_440,10,FALSE),'Base Calendar'!A23)</f>
        <v>◯</v>
      </c>
      <c r="B23" s="124">
        <f>IFERROR(VLOOKUP(GRef!B109,C_440,10,FALSE),'Base Calendar'!B23)</f>
        <v>16</v>
      </c>
      <c r="C23" s="124">
        <f>IFERROR(VLOOKUP(GRef!B110,C_440,10,FALSE),'Base Calendar'!C23)</f>
        <v>17</v>
      </c>
      <c r="D23" s="124">
        <f>IFERROR(VLOOKUP(GRef!B111,C_440,10,FALSE),'Base Calendar'!D23)</f>
        <v>18</v>
      </c>
      <c r="E23" s="324">
        <f>IFERROR(VLOOKUP(GRef!B112,C_440,10,FALSE),'Base Calendar'!E23)</f>
        <v>19</v>
      </c>
      <c r="F23" s="146"/>
      <c r="G23" s="124">
        <f>IFERROR(VLOOKUP(GRef!B136,C_440,10,FALSE),'Base Calendar'!G23)</f>
        <v>12</v>
      </c>
      <c r="H23" s="124">
        <f>IFERROR(VLOOKUP(GRef!B137,C_440,10,FALSE),'Base Calendar'!H23)</f>
        <v>13</v>
      </c>
      <c r="I23" s="124">
        <f>IFERROR(VLOOKUP(GRef!B138,C_440,10,FALSE),'Base Calendar'!I23)</f>
        <v>14</v>
      </c>
      <c r="J23" s="124">
        <f>IFERROR(VLOOKUP(GRef!B139,C_440,10,FALSE),'Base Calendar'!J23)</f>
        <v>15</v>
      </c>
      <c r="K23" s="324">
        <f>IFERROR(VLOOKUP(GRef!B140,C_440,10,FALSE),'Base Calendar'!K23)</f>
        <v>16</v>
      </c>
      <c r="L23" s="146"/>
      <c r="M23" s="124">
        <f>IFERROR(VLOOKUP(GRef!B171,C_440,10,FALSE),'Base Calendar'!M23)</f>
        <v>17</v>
      </c>
      <c r="N23" s="124">
        <f>IFERROR(VLOOKUP(GRef!B172,C_440,10,FALSE),'Base Calendar'!N23)</f>
        <v>18</v>
      </c>
      <c r="O23" s="124">
        <f>IFERROR(VLOOKUP(GRef!B173,C_440,10,FALSE),'Base Calendar'!O23)</f>
        <v>19</v>
      </c>
      <c r="P23" s="124">
        <f>IFERROR(VLOOKUP(GRef!B174,C_440,10,FALSE),'Base Calendar'!P23)</f>
        <v>20</v>
      </c>
      <c r="Q23" s="324">
        <f>IFERROR(VLOOKUP(GRef!B175,C_440,10,FALSE),'Base Calendar'!Q23)</f>
        <v>21</v>
      </c>
    </row>
    <row r="24" spans="1:17" ht="12" customHeight="1">
      <c r="A24" s="124">
        <f>IFERROR(VLOOKUP(GRef!B115,C_440,10,FALSE),'Base Calendar'!A24)</f>
        <v>22</v>
      </c>
      <c r="B24" s="124">
        <f>IFERROR(VLOOKUP(GRef!B116,C_440,10,FALSE),'Base Calendar'!B24)</f>
        <v>23</v>
      </c>
      <c r="C24" s="124">
        <f>IFERROR(VLOOKUP(GRef!B117,C_440,10,FALSE),'Base Calendar'!C24)</f>
        <v>24</v>
      </c>
      <c r="D24" s="124">
        <f>IFERROR(VLOOKUP(GRef!B118,C_440,10,FALSE),'Base Calendar'!D24)</f>
        <v>25</v>
      </c>
      <c r="E24" s="324">
        <f>IFERROR(VLOOKUP(GRef!B119,C_440,10,FALSE),'Base Calendar'!E24)</f>
        <v>26</v>
      </c>
      <c r="F24" s="146"/>
      <c r="G24" s="124" t="str">
        <f>IFERROR(VLOOKUP(GRef!B143,C_440,10,FALSE),'Base Calendar'!G24)</f>
        <v>◯</v>
      </c>
      <c r="H24" s="124" t="str">
        <f>IFERROR(VLOOKUP(GRef!B144,C_440,10,FALSE),'Base Calendar'!H24)</f>
        <v>◯</v>
      </c>
      <c r="I24" s="124" t="str">
        <f>IFERROR(VLOOKUP(GRef!B145,C_440,10,FALSE),'Base Calendar'!I24)</f>
        <v>◯</v>
      </c>
      <c r="J24" s="124" t="str">
        <f>IFERROR(VLOOKUP(GRef!B146,C_440,10,FALSE),'Base Calendar'!J24)</f>
        <v>●</v>
      </c>
      <c r="K24" s="324" t="str">
        <f>IFERROR(VLOOKUP(GRef!B147,C_440,10,FALSE),'Base Calendar'!K24)</f>
        <v>●</v>
      </c>
      <c r="L24" s="146"/>
      <c r="M24" s="124" t="str">
        <f>IFERROR(VLOOKUP(GRef!B178,C_440,10,FALSE),'Base Calendar'!M24)</f>
        <v>◯</v>
      </c>
      <c r="N24" s="124" t="str">
        <f>IFERROR(VLOOKUP(GRef!B179,C_440,10,FALSE),'Base Calendar'!N24)</f>
        <v>●</v>
      </c>
      <c r="O24" s="124" t="str">
        <f>IFERROR(VLOOKUP(GRef!B180,C_440,10,FALSE),'Base Calendar'!O24)</f>
        <v>◯</v>
      </c>
      <c r="P24" s="124" t="str">
        <f>IFERROR(VLOOKUP(GRef!B181,C_440,10,FALSE),'Base Calendar'!P24)</f>
        <v>◯</v>
      </c>
      <c r="Q24" s="324" t="str">
        <f>IFERROR(VLOOKUP(GRef!B182,C_440,10,FALSE),'Base Calendar'!Q24)</f>
        <v>◯</v>
      </c>
    </row>
    <row r="25" spans="1:17" ht="12" customHeight="1" thickBot="1">
      <c r="A25" s="325">
        <f>IFERROR(VLOOKUP(GRef!B122,C_440,10,FALSE),'Base Calendar'!A25)</f>
        <v>29</v>
      </c>
      <c r="B25" s="325">
        <f>IFERROR(VLOOKUP(GRef!B123,C_440,10,FALSE),'Base Calendar'!B25)</f>
        <v>30</v>
      </c>
      <c r="C25" s="325">
        <f>IFERROR(VLOOKUP(GRef!B124,C_440,10,FALSE),'Base Calendar'!C25)</f>
        <v>31</v>
      </c>
      <c r="D25" s="325">
        <f>IFERROR(VLOOKUP(GRef!B125,C_440,10,FALSE),'Base Calendar'!D25)</f>
        <v>0</v>
      </c>
      <c r="E25" s="326">
        <f>IFERROR(VLOOKUP(GRef!B126,C_440,10,FALSE),'Base Calendar'!E25)</f>
        <v>0</v>
      </c>
      <c r="F25" s="157"/>
      <c r="G25" s="325" t="str">
        <f>IFERROR(VLOOKUP(GRef!B150,C_440,10,FALSE),'Base Calendar'!G25)</f>
        <v>◯</v>
      </c>
      <c r="H25" s="325">
        <f>IFERROR(VLOOKUP(GRef!B151,C_440,10,FALSE),'Base Calendar'!H25)</f>
        <v>27</v>
      </c>
      <c r="I25" s="325">
        <f>IFERROR(VLOOKUP(GRef!B152,C_440,10,FALSE),'Base Calendar'!I25)</f>
        <v>28</v>
      </c>
      <c r="J25" s="325">
        <f>IFERROR(VLOOKUP(GRef!B153,C_440,10,FALSE),'Base Calendar'!J25)</f>
        <v>29</v>
      </c>
      <c r="K25" s="326">
        <f>IFERROR(VLOOKUP(GRef!B154,C_440,10,FALSE),'Base Calendar'!K25)</f>
        <v>30</v>
      </c>
      <c r="L25" s="146"/>
      <c r="M25" s="325" t="str">
        <f>IFERROR(VLOOKUP(GRef!B185,C_440,10,FALSE),'Base Calendar'!M25)</f>
        <v>◯</v>
      </c>
      <c r="N25" s="325">
        <f>IFERROR(VLOOKUP(GRef!I44,C_440,10,FALSE),'Base Calendar'!N25)</f>
        <v>0</v>
      </c>
      <c r="O25" s="325">
        <f>IFERROR(VLOOKUP(GRef!I45,C_440,10,FALSE),'Base Calendar'!O25)</f>
        <v>0</v>
      </c>
      <c r="P25" s="325">
        <f>IFERROR(VLOOKUP(GRef!I46,C_440,10,FALSE),'Base Calendar'!P25)</f>
        <v>0</v>
      </c>
      <c r="Q25" s="326">
        <f>IFERROR(VLOOKUP(GRef!I47,C_440,10,FALSE),'Base Calendar'!Q25)</f>
        <v>0</v>
      </c>
    </row>
    <row r="26" spans="1:17" ht="12" customHeight="1">
      <c r="A26" s="151">
        <v>15</v>
      </c>
      <c r="B26" s="158" t="s">
        <v>135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53">
        <v>26</v>
      </c>
      <c r="H28" s="153" t="s">
        <v>135</v>
      </c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IFERROR(VLOOKUP(GRef!B186,C_440,10,FALSE),'Base Calendar'!B33)</f>
        <v>●</v>
      </c>
      <c r="C33" s="124" t="str">
        <f>IFERROR(VLOOKUP(GRef!B187,C_440,10,FALSE),'Base Calendar'!C33)</f>
        <v>◯</v>
      </c>
      <c r="D33" s="124" t="str">
        <f>IFERROR(VLOOKUP(GRef!B188,C_440,10,FALSE),'Base Calendar'!D33)</f>
        <v>◯</v>
      </c>
      <c r="E33" s="324" t="str">
        <f>IFERROR(VLOOKUP(GRef!B189,C_440,10,FALSE),'Base Calendar'!E33)</f>
        <v>◯</v>
      </c>
      <c r="F33" s="146"/>
      <c r="G33" s="124" t="str">
        <f>IFERROR(VLOOKUP(GRef!B213,C_440,10,FALSE),'Base Calendar'!G33)</f>
        <v xml:space="preserve"> </v>
      </c>
      <c r="H33" s="124" t="str">
        <f>IFERROR(VLOOKUP(GRef!B214,C_440,10,FALSE),'Base Calendar'!H33)</f>
        <v xml:space="preserve"> </v>
      </c>
      <c r="I33" s="124">
        <f>IFERROR(VLOOKUP(GRef!B215,C_440,10,FALSE),'Base Calendar'!I33)</f>
        <v>0</v>
      </c>
      <c r="J33" s="124">
        <f>IFERROR(VLOOKUP(GRef!B216,C_440,10,FALSE),'Base Calendar'!J33)</f>
        <v>0</v>
      </c>
      <c r="K33" s="324">
        <f>IFERROR(VLOOKUP(GRef!B217,C_440,10,FALSE),'Base Calendar'!K33)</f>
        <v>1</v>
      </c>
      <c r="L33" s="146"/>
      <c r="M33" s="124">
        <f>IFERROR(VLOOKUP(GRef!B241,C_440,10,FALSE),'Base Calendar'!M33)</f>
        <v>0</v>
      </c>
      <c r="N33" s="124" t="str">
        <f>IFERROR(VLOOKUP(GRef!B242,C_440,10,FALSE),'Base Calendar'!N33)</f>
        <v xml:space="preserve"> </v>
      </c>
      <c r="O33" s="124">
        <f>IFERROR(VLOOKUP(GRef!B243,C_440,10,FALSE),'Base Calendar'!O33)</f>
        <v>0</v>
      </c>
      <c r="P33" s="124">
        <f>IFERROR(VLOOKUP(GRef!B244,C_440,10,FALSE),'Base Calendar'!P33)</f>
        <v>0</v>
      </c>
      <c r="Q33" s="324">
        <f>IFERROR(VLOOKUP(GRef!B245,C_440,10,FALSE),'Base Calendar'!Q33)</f>
        <v>1</v>
      </c>
    </row>
    <row r="34" spans="1:17" ht="12" customHeight="1">
      <c r="A34" s="124" t="str">
        <f>IFERROR(VLOOKUP(GRef!B192,C_440,10,FALSE),'Base Calendar'!A34)</f>
        <v>◯</v>
      </c>
      <c r="B34" s="124">
        <f>IFERROR(VLOOKUP(GRef!B193,C_440,10,FALSE),'Base Calendar'!B34)</f>
        <v>8</v>
      </c>
      <c r="C34" s="124">
        <f>IFERROR(VLOOKUP(GRef!B194,C_440,10,FALSE),'Base Calendar'!C34)</f>
        <v>9</v>
      </c>
      <c r="D34" s="124">
        <f>IFERROR(VLOOKUP(GRef!B195,C_440,10,FALSE),'Base Calendar'!D34)</f>
        <v>10</v>
      </c>
      <c r="E34" s="324">
        <f>IFERROR(VLOOKUP(GRef!B196,C_440,10,FALSE),'Base Calendar'!E34)</f>
        <v>11</v>
      </c>
      <c r="F34" s="146"/>
      <c r="G34" s="124">
        <f>IFERROR(VLOOKUP(GRef!B220,C_440,10,FALSE),'Base Calendar'!G34)</f>
        <v>4</v>
      </c>
      <c r="H34" s="124">
        <f>IFERROR(VLOOKUP(GRef!B221,C_440,10,FALSE),'Base Calendar'!H34)</f>
        <v>5</v>
      </c>
      <c r="I34" s="124">
        <f>IFERROR(VLOOKUP(GRef!B222,C_440,10,FALSE),'Base Calendar'!I34)</f>
        <v>6</v>
      </c>
      <c r="J34" s="124">
        <f>IFERROR(VLOOKUP(GRef!B223,C_440,10,FALSE),'Base Calendar'!J34)</f>
        <v>7</v>
      </c>
      <c r="K34" s="324" t="str">
        <f>IFERROR(VLOOKUP(GRef!B224,C_440,10,FALSE),'Base Calendar'!K34)</f>
        <v>◯</v>
      </c>
      <c r="L34" s="146"/>
      <c r="M34" s="124">
        <f>IFERROR(VLOOKUP(GRef!B248,C_440,10,FALSE),'Base Calendar'!M34)</f>
        <v>4</v>
      </c>
      <c r="N34" s="124">
        <f>IFERROR(VLOOKUP(GRef!B249,C_440,10,FALSE),'Base Calendar'!N34)</f>
        <v>5</v>
      </c>
      <c r="O34" s="124">
        <f>IFERROR(VLOOKUP(GRef!B250,C_440,10,FALSE),'Base Calendar'!O34)</f>
        <v>6</v>
      </c>
      <c r="P34" s="124">
        <f>IFERROR(VLOOKUP(GRef!B251,C_440,10,FALSE),'Base Calendar'!P34)</f>
        <v>7</v>
      </c>
      <c r="Q34" s="324">
        <f>IFERROR(VLOOKUP(GRef!B252,C_440,10,FALSE),'Base Calendar'!Q34)</f>
        <v>8</v>
      </c>
    </row>
    <row r="35" spans="1:17" ht="12" customHeight="1">
      <c r="A35" s="124">
        <f>IFERROR(VLOOKUP(GRef!B199,C_440,10,FALSE),'Base Calendar'!A35)</f>
        <v>14</v>
      </c>
      <c r="B35" s="124">
        <f>IFERROR(VLOOKUP(GRef!B200,C_440,10,FALSE),'Base Calendar'!B35)</f>
        <v>15</v>
      </c>
      <c r="C35" s="124">
        <f>IFERROR(VLOOKUP(GRef!B201,C_440,10,FALSE),'Base Calendar'!C35)</f>
        <v>16</v>
      </c>
      <c r="D35" s="124">
        <f>IFERROR(VLOOKUP(GRef!B202,C_440,10,FALSE),'Base Calendar'!D35)</f>
        <v>17</v>
      </c>
      <c r="E35" s="324">
        <f>IFERROR(VLOOKUP(GRef!B203,C_440,10,FALSE),'Base Calendar'!E35)</f>
        <v>18</v>
      </c>
      <c r="F35" s="146"/>
      <c r="G35" s="124">
        <f>IFERROR(VLOOKUP(GRef!B227,C_440,10,FALSE),'Base Calendar'!G35)</f>
        <v>11</v>
      </c>
      <c r="H35" s="124">
        <f>IFERROR(VLOOKUP(GRef!B228,C_440,10,FALSE),'Base Calendar'!H35)</f>
        <v>12</v>
      </c>
      <c r="I35" s="124">
        <f>IFERROR(VLOOKUP(GRef!B229,C_440,10,FALSE),'Base Calendar'!I35)</f>
        <v>13</v>
      </c>
      <c r="J35" s="124">
        <f>IFERROR(VLOOKUP(GRef!B230,C_440,10,FALSE),'Base Calendar'!J35)</f>
        <v>14</v>
      </c>
      <c r="K35" s="324">
        <f>IFERROR(VLOOKUP(GRef!B231,C_440,10,FALSE),'Base Calendar'!K35)</f>
        <v>15</v>
      </c>
      <c r="L35" s="146"/>
      <c r="M35" s="124">
        <f>IFERROR(VLOOKUP(GRef!B255,C_440,10,FALSE),'Base Calendar'!M35)</f>
        <v>11</v>
      </c>
      <c r="N35" s="124">
        <f>IFERROR(VLOOKUP(GRef!B256,C_440,10,FALSE),'Base Calendar'!N35)</f>
        <v>12</v>
      </c>
      <c r="O35" s="124">
        <f>IFERROR(VLOOKUP(GRef!B257,C_440,10,FALSE),'Base Calendar'!O35)</f>
        <v>13</v>
      </c>
      <c r="P35" s="124">
        <f>IFERROR(VLOOKUP(GRef!B258,C_440,10,FALSE),'Base Calendar'!P35)</f>
        <v>14</v>
      </c>
      <c r="Q35" s="324" t="str">
        <f>IFERROR(VLOOKUP(GRef!B259,C_440,10,FALSE),'Base Calendar'!Q35)</f>
        <v>◯</v>
      </c>
    </row>
    <row r="36" spans="1:17" ht="12" customHeight="1">
      <c r="A36" s="124" t="str">
        <f>IFERROR(VLOOKUP(GRef!B206,C_440,10,FALSE),'Base Calendar'!A36)</f>
        <v>◯</v>
      </c>
      <c r="B36" s="124">
        <f>IFERROR(VLOOKUP(GRef!B207,C_440,10,FALSE),'Base Calendar'!B36)</f>
        <v>22</v>
      </c>
      <c r="C36" s="124">
        <f>IFERROR(VLOOKUP(GRef!B208,C_440,10,FALSE),'Base Calendar'!C36)</f>
        <v>23</v>
      </c>
      <c r="D36" s="124">
        <f>IFERROR(VLOOKUP(GRef!B209,C_440,10,FALSE),'Base Calendar'!D36)</f>
        <v>24</v>
      </c>
      <c r="E36" s="324">
        <f>IFERROR(VLOOKUP(GRef!B210,C_440,10,FALSE),'Base Calendar'!E36)</f>
        <v>25</v>
      </c>
      <c r="F36" s="146"/>
      <c r="G36" s="124" t="str">
        <f>IFERROR(VLOOKUP(GRef!B234,C_440,10,FALSE),'Base Calendar'!G36)</f>
        <v>◯</v>
      </c>
      <c r="H36" s="124">
        <f>IFERROR(VLOOKUP(GRef!B235,C_440,10,FALSE),'Base Calendar'!H36)</f>
        <v>19</v>
      </c>
      <c r="I36" s="124">
        <f>IFERROR(VLOOKUP(GRef!B236,C_440,10,FALSE),'Base Calendar'!I36)</f>
        <v>20</v>
      </c>
      <c r="J36" s="124">
        <f>IFERROR(VLOOKUP(GRef!B237,C_440,10,FALSE),'Base Calendar'!J36)</f>
        <v>21</v>
      </c>
      <c r="K36" s="324">
        <f>IFERROR(VLOOKUP(GRef!B238,C_440,10,FALSE),'Base Calendar'!K36)</f>
        <v>22</v>
      </c>
      <c r="L36" s="146"/>
      <c r="M36" s="124" t="str">
        <f>IFERROR(VLOOKUP(GRef!B262,C_440,10,FALSE),'Base Calendar'!M36)</f>
        <v>◯</v>
      </c>
      <c r="N36" s="124" t="str">
        <f>IFERROR(VLOOKUP(GRef!B263,C_440,10,FALSE),'Base Calendar'!N36)</f>
        <v>◯</v>
      </c>
      <c r="O36" s="124" t="str">
        <f>IFERROR(VLOOKUP(GRef!B264,C_440,10,FALSE),'Base Calendar'!O36)</f>
        <v>◯</v>
      </c>
      <c r="P36" s="124" t="str">
        <f>IFERROR(VLOOKUP(GRef!B265,C_440,10,FALSE),'Base Calendar'!P36)</f>
        <v>◯</v>
      </c>
      <c r="Q36" s="324" t="str">
        <f>IFERROR(VLOOKUP(GRef!B266,C_440,10,FALSE),'Base Calendar'!Q36)</f>
        <v>◯</v>
      </c>
    </row>
    <row r="37" spans="1:17" ht="12" customHeight="1" thickBot="1">
      <c r="A37" s="325">
        <f>IFERROR(VLOOKUP(GRef!B213,C_440,10,FALSE),'Base Calendar'!A37)</f>
        <v>28</v>
      </c>
      <c r="B37" s="325">
        <f>IFERROR(VLOOKUP(GRef!B214,C_440,10,FALSE),'Base Calendar'!B37)</f>
        <v>29</v>
      </c>
      <c r="C37" s="325">
        <f>IFERROR(VLOOKUP(GRef!B215,C_440,10,FALSE),'Base Calendar'!C37)</f>
        <v>30</v>
      </c>
      <c r="D37" s="325">
        <f>IFERROR(VLOOKUP(GRef!B216,C_440,10,FALSE),'Base Calendar'!D37)</f>
        <v>31</v>
      </c>
      <c r="E37" s="326" t="str">
        <f>IFERROR(VLOOKUP(GRef!B217,C_440,10,FALSE),'Base Calendar'!E37)</f>
        <v xml:space="preserve"> </v>
      </c>
      <c r="F37" s="157"/>
      <c r="G37" s="325">
        <f>IFERROR(VLOOKUP(GRef!B241,C_440,10,FALSE),'Base Calendar'!G37)</f>
        <v>25</v>
      </c>
      <c r="H37" s="325">
        <f>IFERROR(VLOOKUP(GRef!B242,C_440,10,FALSE),'Base Calendar'!H37)</f>
        <v>26</v>
      </c>
      <c r="I37" s="325">
        <f>IFERROR(VLOOKUP(GRef!B243,C_440,10,FALSE),'Base Calendar'!I37)</f>
        <v>27</v>
      </c>
      <c r="J37" s="325">
        <f>IFERROR(VLOOKUP(GRef!B244,C_440,10,FALSE),'Base Calendar'!J37)</f>
        <v>28</v>
      </c>
      <c r="K37" s="326">
        <f>IFERROR(VLOOKUP(GRef!B245,C_440,10,FALSE),'Base Calendar'!K37)</f>
        <v>0</v>
      </c>
      <c r="L37" s="146"/>
      <c r="M37" s="325" t="str">
        <f>IFERROR(VLOOKUP(GRef!B269,C_440,10,FALSE),'Base Calendar'!M37)</f>
        <v>◯</v>
      </c>
      <c r="N37" s="325">
        <f>IFERROR(VLOOKUP(GRef!B270,C_440,10,FALSE),'Base Calendar'!N37)</f>
        <v>26</v>
      </c>
      <c r="O37" s="325">
        <f>IFERROR(VLOOKUP(GRef!B271,C_440,10,FALSE),'Base Calendar'!O37)</f>
        <v>27</v>
      </c>
      <c r="P37" s="325">
        <f>IFERROR(VLOOKUP(GRef!B272,C_440,10,FALSE),'Base Calendar'!P37)</f>
        <v>28</v>
      </c>
      <c r="Q37" s="326">
        <f>IFERROR(VLOOKUP(GRef!B273,C_440,10,FALSE),'Base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8</v>
      </c>
      <c r="H38" s="153" t="s">
        <v>135</v>
      </c>
      <c r="I38" s="161"/>
      <c r="J38" s="158"/>
      <c r="K38" s="158"/>
      <c r="L38" s="159"/>
      <c r="M38" s="153">
        <v>15</v>
      </c>
      <c r="N38" s="153" t="s">
        <v>135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3">
        <v>18</v>
      </c>
      <c r="H39" s="161" t="s">
        <v>1416</v>
      </c>
      <c r="I39" s="158"/>
      <c r="J39" s="158"/>
      <c r="K39" s="158"/>
      <c r="L39" s="159"/>
      <c r="M39" s="164" t="s">
        <v>81</v>
      </c>
      <c r="N39" s="161" t="s">
        <v>49</v>
      </c>
      <c r="O39" s="158"/>
      <c r="P39" s="158"/>
      <c r="Q39" s="158"/>
    </row>
    <row r="40" spans="1:17" ht="12" customHeight="1">
      <c r="A40" s="153">
        <v>7</v>
      </c>
      <c r="B40" s="153" t="s">
        <v>135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1">
        <v>25</v>
      </c>
      <c r="N40" s="151" t="s">
        <v>135</v>
      </c>
      <c r="O40" s="158"/>
      <c r="P40" s="158"/>
      <c r="Q40" s="158"/>
    </row>
    <row r="41" spans="1:17" ht="12" customHeight="1">
      <c r="A41" s="151">
        <v>21</v>
      </c>
      <c r="B41" s="158" t="s">
        <v>137</v>
      </c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IFERROR(VLOOKUP(GRef!B276,C_440,10,FALSE),'Base Calendar'!A45)</f>
        <v>1</v>
      </c>
      <c r="B45" s="124">
        <f>IFERROR(VLOOKUP(GRef!B277,C_440,10,FALSE),'Base Calendar'!B45)</f>
        <v>2</v>
      </c>
      <c r="C45" s="124">
        <f>IFERROR(VLOOKUP(GRef!B278,C_440,10,FALSE),'Base Calendar'!C45)</f>
        <v>3</v>
      </c>
      <c r="D45" s="124">
        <f>IFERROR(VLOOKUP(GRef!B279,C_440,10,FALSE),'Base Calendar'!D45)</f>
        <v>4</v>
      </c>
      <c r="E45" s="324">
        <f>IFERROR(VLOOKUP(GRef!B280,C_440,10,FALSE),'Base Calendar'!E45)</f>
        <v>5</v>
      </c>
      <c r="F45" s="139"/>
      <c r="G45" s="124">
        <f>IFERROR(VLOOKUP(GRef!B304,C_440,10,FALSE),'Base Calendar'!G45)</f>
        <v>0</v>
      </c>
      <c r="H45" s="124">
        <f>IFERROR(VLOOKUP(GRef!B305,C_440,10,FALSE),'Base Calendar'!H45)</f>
        <v>0</v>
      </c>
      <c r="I45" s="124">
        <f>IFERROR(VLOOKUP(GRef!B306,C_440,10,FALSE),'Base Calendar'!I45)</f>
        <v>1</v>
      </c>
      <c r="J45" s="124">
        <f>IFERROR(VLOOKUP(GRef!B307,C_440,10,FALSE),'Base Calendar'!J45)</f>
        <v>2</v>
      </c>
      <c r="K45" s="324">
        <f>IFERROR(VLOOKUP(GRef!B308,C_440,10,FALSE),'Base Calendar'!K45)</f>
        <v>3</v>
      </c>
      <c r="L45" s="146"/>
      <c r="M45" s="124">
        <f>IFERROR(VLOOKUP(GRef!B339,C_440,10,FALSE),'Base Calendar'!M45)</f>
        <v>3</v>
      </c>
      <c r="N45" s="124">
        <f>IFERROR(VLOOKUP(GRef!B340,C_440,10,FALSE),'Base Calendar'!N45)</f>
        <v>4</v>
      </c>
      <c r="O45" s="124">
        <f>IFERROR(VLOOKUP(GRef!B341,C_440,10,FALSE),'Base Calendar'!O45)</f>
        <v>5</v>
      </c>
      <c r="P45" s="124">
        <f>IFERROR(VLOOKUP(GRef!B342,C_440,10,FALSE),'Base Calendar'!P45)</f>
        <v>6</v>
      </c>
      <c r="Q45" s="324">
        <f>IFERROR(VLOOKUP(GRef!B343,C_440,10,FALSE),'Base Calendar'!Q45)</f>
        <v>7</v>
      </c>
    </row>
    <row r="46" spans="1:17" ht="12" customHeight="1">
      <c r="A46" s="124">
        <f>IFERROR(VLOOKUP(GRef!B283,C_440,10,FALSE),'Base Calendar'!A46)</f>
        <v>8</v>
      </c>
      <c r="B46" s="124">
        <f>IFERROR(VLOOKUP(GRef!B284,C_440,10,FALSE),'Base Calendar'!B46)</f>
        <v>9</v>
      </c>
      <c r="C46" s="124">
        <f>IFERROR(VLOOKUP(GRef!B285,C_440,10,FALSE),'Base Calendar'!C46)</f>
        <v>10</v>
      </c>
      <c r="D46" s="124">
        <f>IFERROR(VLOOKUP(GRef!B286,C_440,10,FALSE),'Base Calendar'!D46)</f>
        <v>11</v>
      </c>
      <c r="E46" s="324" t="str">
        <f>IFERROR(VLOOKUP(GRef!B287,C_440,10,FALSE),'Base Calendar'!E46)</f>
        <v>◯</v>
      </c>
      <c r="F46" s="146"/>
      <c r="G46" s="124">
        <f>IFERROR(VLOOKUP(GRef!B311,C_440,10,FALSE),'Base Calendar'!G46)</f>
        <v>6</v>
      </c>
      <c r="H46" s="124">
        <f>IFERROR(VLOOKUP(GRef!B312,C_440,10,FALSE),'Base Calendar'!H46)</f>
        <v>7</v>
      </c>
      <c r="I46" s="124">
        <f>IFERROR(VLOOKUP(GRef!B313,C_440,10,FALSE),'Base Calendar'!I46)</f>
        <v>8</v>
      </c>
      <c r="J46" s="124">
        <f>IFERROR(VLOOKUP(GRef!B314,C_440,10,FALSE),'Base Calendar'!J46)</f>
        <v>9</v>
      </c>
      <c r="K46" s="324">
        <f>IFERROR(VLOOKUP(GRef!B315,C_440,10,FALSE),'Base Calendar'!K46)</f>
        <v>10</v>
      </c>
      <c r="L46" s="146"/>
      <c r="M46" s="124">
        <f>IFERROR(VLOOKUP(GRef!B346,C_440,10,FALSE),'Base Calendar'!M46)</f>
        <v>10</v>
      </c>
      <c r="N46" s="124">
        <f>IFERROR(VLOOKUP(GRef!B3463,C_440,10,FALSE),'Base Calendar'!N46)</f>
        <v>11</v>
      </c>
      <c r="O46" s="124">
        <f>IFERROR(VLOOKUP(GRef!B348,C_440,10,FALSE),'Base Calendar'!O46)</f>
        <v>12</v>
      </c>
      <c r="P46" s="124">
        <f>IFERROR(VLOOKUP(GRef!B349,C_440,10,FALSE),'Base Calendar'!P46)</f>
        <v>13</v>
      </c>
      <c r="Q46" s="324">
        <f>IFERROR(VLOOKUP(GRef!B350,C_440,10,FALSE),'Base Calendar'!Q46)</f>
        <v>14</v>
      </c>
    </row>
    <row r="47" spans="1:17" ht="12" customHeight="1">
      <c r="A47" s="124" t="str">
        <f>IFERROR(VLOOKUP(GRef!B290,C_440,10,FALSE),'Base Calendar'!A47)</f>
        <v>◯</v>
      </c>
      <c r="B47" s="124">
        <f>IFERROR(VLOOKUP(GRef!B291,C_440,10,FALSE),'Base Calendar'!B47)</f>
        <v>16</v>
      </c>
      <c r="C47" s="124">
        <f>IFERROR(VLOOKUP(GRef!B292,C_440,10,FALSE),'Base Calendar'!C47)</f>
        <v>17</v>
      </c>
      <c r="D47" s="124">
        <f>IFERROR(VLOOKUP(GRef!B293,C_440,10,FALSE),'Base Calendar'!D47)</f>
        <v>18</v>
      </c>
      <c r="E47" s="324" t="str">
        <f>IFERROR(VLOOKUP(GRef!B294,C_440,10,FALSE),'Base Calendar'!E47)</f>
        <v>◯</v>
      </c>
      <c r="F47" s="146"/>
      <c r="G47" s="124">
        <f>IFERROR(VLOOKUP(GRef!B318,C_440,10,FALSE),'Base Calendar'!G47)</f>
        <v>13</v>
      </c>
      <c r="H47" s="124">
        <f>IFERROR(VLOOKUP(GRef!B319,C_440,10,FALSE),'Base Calendar'!H47)</f>
        <v>14</v>
      </c>
      <c r="I47" s="124">
        <f>IFERROR(VLOOKUP(GRef!B320,C_440,10,FALSE),'Base Calendar'!I47)</f>
        <v>15</v>
      </c>
      <c r="J47" s="124">
        <f>IFERROR(VLOOKUP(GRef!B321,C_440,10,FALSE),'Base Calendar'!J47)</f>
        <v>16</v>
      </c>
      <c r="K47" s="324">
        <f>IFERROR(VLOOKUP(GRef!B322,C_440,10,FALSE),'Base Calendar'!K47)</f>
        <v>17</v>
      </c>
      <c r="L47" s="323"/>
      <c r="M47" s="124">
        <f>IFERROR(VLOOKUP(GRef!B353,C_440,10,FALSE),'Base Calendar'!M47)</f>
        <v>17</v>
      </c>
      <c r="N47" s="124">
        <f>IFERROR(VLOOKUP(GRef!B354,C_440,10,FALSE),'Base Calendar'!N47)</f>
        <v>18</v>
      </c>
      <c r="O47" s="124">
        <f>IFERROR(VLOOKUP(GRef!B355,C_440,10,FALSE),'Base Calendar'!O47)</f>
        <v>19</v>
      </c>
      <c r="P47" s="124">
        <f>IFERROR(VLOOKUP(GRef!B356,C_440,10,FALSE),'Base Calendar'!P47)</f>
        <v>20</v>
      </c>
      <c r="Q47" s="324">
        <f>IFERROR(VLOOKUP(GRef!B357,C_440,10,FALSE),'Base Calendar'!Q47)</f>
        <v>21</v>
      </c>
    </row>
    <row r="48" spans="1:17" ht="12" customHeight="1">
      <c r="A48" s="124">
        <f>IFERROR(VLOOKUP(GRef!B297,C_440,10,FALSE),'Base Calendar'!A48)</f>
        <v>22</v>
      </c>
      <c r="B48" s="124">
        <f>IFERROR(VLOOKUP(GRef!B298,C_440,10,FALSE),'Base Calendar'!B48)</f>
        <v>23</v>
      </c>
      <c r="C48" s="124">
        <f>IFERROR(VLOOKUP(GRef!B299,C_440,10,FALSE),'Base Calendar'!C48)</f>
        <v>24</v>
      </c>
      <c r="D48" s="124">
        <f>IFERROR(VLOOKUP(GRef!B300,C_440,10,FALSE),'Base Calendar'!D48)</f>
        <v>25</v>
      </c>
      <c r="E48" s="324">
        <f>IFERROR(VLOOKUP(GRef!B301,C_440,10,FALSE),'Base Calendar'!E48)</f>
        <v>26</v>
      </c>
      <c r="F48" s="146"/>
      <c r="G48" s="124">
        <f>IFERROR(VLOOKUP(GRef!B325,C_440,10,FALSE),'Base Calendar'!G48)</f>
        <v>20</v>
      </c>
      <c r="H48" s="124">
        <f>IFERROR(VLOOKUP(GRef!B326,C_440,10,FALSE),'Base Calendar'!H48)</f>
        <v>21</v>
      </c>
      <c r="I48" s="124">
        <f>IFERROR(VLOOKUP(GRef!B327,C_440,10,FALSE),'Base Calendar'!I48)</f>
        <v>22</v>
      </c>
      <c r="J48" s="124">
        <f>IFERROR(VLOOKUP(GRef!B328,C_440,10,FALSE),'Base Calendar'!J48)</f>
        <v>23</v>
      </c>
      <c r="K48" s="324">
        <f>IFERROR(VLOOKUP(GRef!B329,C_440,10,FALSE),'Base Calendar'!K48)</f>
        <v>24</v>
      </c>
      <c r="L48" s="146"/>
      <c r="M48" s="124">
        <f>IFERROR(VLOOKUP(GRef!B360,C_440,10,FALSE),'Base Calendar'!M48)</f>
        <v>24</v>
      </c>
      <c r="N48" s="124">
        <f>IFERROR(VLOOKUP(GRef!B361,C_440,10,FALSE),'Base Calendar'!N48)</f>
        <v>25</v>
      </c>
      <c r="O48" s="124">
        <f>IFERROR(VLOOKUP(GRef!B362,C_440,10,FALSE),'Base Calendar'!O48)</f>
        <v>26</v>
      </c>
      <c r="P48" s="124">
        <f>IFERROR(VLOOKUP(GRef!B363,C_440,10,FALSE),'Base Calendar'!P48)</f>
        <v>27</v>
      </c>
      <c r="Q48" s="324">
        <f>IFERROR(VLOOKUP(GRef!B364,C_440,10,FALSE),'Base Calendar'!Q48)</f>
        <v>28</v>
      </c>
    </row>
    <row r="49" spans="1:19" ht="12" customHeight="1" thickBot="1">
      <c r="A49" s="325">
        <f>IFERROR(VLOOKUP(GRef!B304,C_440,10,FALSE),'Base Calendar'!A49)</f>
        <v>29</v>
      </c>
      <c r="B49" s="325">
        <f>IFERROR(VLOOKUP(GRef!B305,C_440,10,FALSE),'Base Calendar'!B49)</f>
        <v>30</v>
      </c>
      <c r="C49" s="325" t="str">
        <f>IFERROR(VLOOKUP(GRef!B306,C_440,10,FALSE),'Base Calendar'!C49)</f>
        <v xml:space="preserve"> </v>
      </c>
      <c r="D49" s="325" t="str">
        <f>IFERROR(VLOOKUP(GRef!B307,C_440,10,FALSE),'Base Calendar'!D49)</f>
        <v xml:space="preserve"> </v>
      </c>
      <c r="E49" s="326" t="str">
        <f>IFERROR(VLOOKUP(GRef!B308,C_440,10,FALSE),'Base Calendar'!E49)</f>
        <v xml:space="preserve"> </v>
      </c>
      <c r="F49" s="146"/>
      <c r="G49" s="325" t="str">
        <f>IFERROR(VLOOKUP(GRef!B332,C_440,10,FALSE),'Base Calendar'!G49)</f>
        <v>●</v>
      </c>
      <c r="H49" s="325">
        <f>IFERROR(VLOOKUP(GRef!B333,C_440,10,FALSE),'Base Calendar'!H49)</f>
        <v>28</v>
      </c>
      <c r="I49" s="325" t="str">
        <f>IFERROR(VLOOKUP(GRef!B334,C_440,10,FALSE),'Base Calendar'!I49)</f>
        <v></v>
      </c>
      <c r="J49" s="325">
        <f>IFERROR(VLOOKUP(GRef!B335,C_440,10,FALSE),'Base Calendar'!J49)</f>
        <v>30</v>
      </c>
      <c r="K49" s="326">
        <f>IFERROR(VLOOKUP(GRef!B336,C_440,10,FALSE),'Base Calendar'!K49)</f>
        <v>31</v>
      </c>
      <c r="L49" s="169"/>
      <c r="M49" s="325">
        <f>IFERROR(VLOOKUP(GRef!B367,C_440,10,FALSE),'Base Calendar'!M49)</f>
        <v>0</v>
      </c>
      <c r="N49" s="325">
        <f>IFERROR(VLOOKUP(GRef!B368,C_440,10,FALSE),'Base Calendar'!N49)</f>
        <v>0</v>
      </c>
      <c r="O49" s="325">
        <f>IFERROR(VLOOKUP(GRef!B369,C_440,10,FALSE),'Base Calendar'!O49)</f>
        <v>0</v>
      </c>
      <c r="P49" s="325">
        <f>IFERROR(VLOOKUP(GRef!B370,C_440,10,FALSE),'Base Calendar'!P49)</f>
        <v>0</v>
      </c>
      <c r="Q49" s="326">
        <f>IFERROR(VLOOKUP(GRef!B371,C_440,10,FALSE),'Base Calendar'!Q49)</f>
        <v>0</v>
      </c>
    </row>
    <row r="50" spans="1:19" ht="12" customHeight="1">
      <c r="A50" s="164" t="s">
        <v>1418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1419</v>
      </c>
      <c r="B51" s="161" t="s">
        <v>135</v>
      </c>
      <c r="C51" s="158"/>
      <c r="D51" s="158"/>
      <c r="E51" s="158"/>
      <c r="F51" s="158"/>
      <c r="G51" s="151">
        <f>DAY(GRef!R378)</f>
        <v>29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2" spans="1:19">
      <c r="A52" s="153">
        <v>19</v>
      </c>
      <c r="B52" s="153" t="s">
        <v>135</v>
      </c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Wo65lauRDHiFU0ERh9JSPKExq9nAhExT0VAzGL2Gro9kWnlHJ3OEHzVE7xATWlbfiJ28uwP44oBkw0f1OqoFWQ==" saltValue="9DbNqaGOT5ESN2lt3mUSI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62" priority="7" stopIfTrue="1" operator="equal">
      <formula>0</formula>
    </cfRule>
  </conditionalFormatting>
  <conditionalFormatting sqref="A9:Q13">
    <cfRule type="cellIs" dxfId="61" priority="4" stopIfTrue="1" operator="equal">
      <formula>0</formula>
    </cfRule>
    <cfRule type="cellIs" dxfId="60" priority="5" stopIfTrue="1" operator="equal">
      <formula>15.5</formula>
    </cfRule>
    <cfRule type="cellIs" dxfId="59" priority="6" stopIfTrue="1" operator="equal">
      <formula>0</formula>
    </cfRule>
  </conditionalFormatting>
  <conditionalFormatting sqref="A21:Q25">
    <cfRule type="cellIs" dxfId="58" priority="3" stopIfTrue="1" operator="equal">
      <formula>0</formula>
    </cfRule>
  </conditionalFormatting>
  <conditionalFormatting sqref="A33:Q37">
    <cfRule type="cellIs" dxfId="57" priority="2" stopIfTrue="1" operator="equal">
      <formula>0</formula>
    </cfRule>
  </conditionalFormatting>
  <conditionalFormatting sqref="A45:Q49">
    <cfRule type="cellIs" dxfId="56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GRef!S1</f>
        <v>450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GRef!S376</f>
        <v>198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IFERROR(VLOOKUP(GRef!B3,C_450,9,FALSE),'Base Calendar'!A9)</f>
        <v>2</v>
      </c>
      <c r="B9" s="124">
        <f>IFERROR(VLOOKUP(GRef!B4,C_450,9,FALSE),'Base Calendar'!B9)</f>
        <v>3</v>
      </c>
      <c r="C9" s="124">
        <f>IFERROR(VLOOKUP(GRef!B5,C_450,9,FALSE),'Base Calendar'!C9)</f>
        <v>4</v>
      </c>
      <c r="D9" s="124">
        <f>IFERROR(VLOOKUP(GRef!B6,C_450,9,FALSE),'Base Calendar'!D9)</f>
        <v>5</v>
      </c>
      <c r="E9" s="324">
        <f>IFERROR(VLOOKUP(GRef!B7,C_450,9,FALSE),'Base Calendar'!E9)</f>
        <v>6</v>
      </c>
      <c r="F9" s="146"/>
      <c r="G9" s="124">
        <f>IFERROR(VLOOKUP(GRef!B31,C_450,9,FALSE),'Base Calendar'!G9)</f>
        <v>0</v>
      </c>
      <c r="H9" s="124">
        <f>IFERROR(VLOOKUP(GRef!B32,C_450,9,FALSE),'Base Calendar'!H9)</f>
        <v>0</v>
      </c>
      <c r="I9" s="124">
        <f>IFERROR(VLOOKUP(GRef!B33,C_450,9,FALSE),'Base Calendar'!I9)</f>
        <v>1</v>
      </c>
      <c r="J9" s="124" t="str">
        <f>IFERROR(VLOOKUP(GRef!B34,C_450,9,FALSE),'Base Calendar'!J9)</f>
        <v></v>
      </c>
      <c r="K9" s="324">
        <f>IFERROR(VLOOKUP(GRef!B35,C_450,9,FALSE),'Base Calendar'!K9)</f>
        <v>3</v>
      </c>
      <c r="L9" s="146"/>
      <c r="M9" s="124" t="str">
        <f>IFERROR(VLOOKUP(GRef!B66,C_450,9,FALSE),'Base Calendar'!M9)</f>
        <v>●</v>
      </c>
      <c r="N9" s="124">
        <f>IFERROR(VLOOKUP(GRef!B67,C_450,9,FALSE),'Base Calendar'!N9)</f>
        <v>4</v>
      </c>
      <c r="O9" s="124">
        <f>IFERROR(VLOOKUP(GRef!B68,C_450,9,FALSE),'Base Calendar'!O9)</f>
        <v>5</v>
      </c>
      <c r="P9" s="124">
        <f>IFERROR(VLOOKUP(GRef!B69,C_450,9,FALSE),'Base Calendar'!P9)</f>
        <v>6</v>
      </c>
      <c r="Q9" s="324">
        <f>IFERROR(VLOOKUP(GRef!B70,C_450,9,FALSE),'Base Calendar'!Q9)</f>
        <v>7</v>
      </c>
      <c r="S9" s="147"/>
    </row>
    <row r="10" spans="1:19" ht="12" customHeight="1">
      <c r="A10" s="124">
        <f>IFERROR(VLOOKUP(GRef!B10,C_450,9,FALSE),'Base Calendar'!A10)</f>
        <v>9</v>
      </c>
      <c r="B10" s="124">
        <f>IFERROR(VLOOKUP(GRef!B11,C_450,9,FALSE),'Base Calendar'!B10)</f>
        <v>10</v>
      </c>
      <c r="C10" s="124">
        <f>IFERROR(VLOOKUP(GRef!B12,C_450,9,FALSE),'Base Calendar'!C10)</f>
        <v>11</v>
      </c>
      <c r="D10" s="124">
        <f>IFERROR(VLOOKUP(GRef!B13,C_450,9,FALSE),'Base Calendar'!D10)</f>
        <v>12</v>
      </c>
      <c r="E10" s="324">
        <f>IFERROR(VLOOKUP(GRef!B14,C_450,9,FALSE),'Base Calendar'!E10)</f>
        <v>13</v>
      </c>
      <c r="F10" s="323"/>
      <c r="G10" s="124">
        <f>IFERROR(VLOOKUP(GRef!B38,C_450,9,FALSE),'Base Calendar'!G10)</f>
        <v>6</v>
      </c>
      <c r="H10" s="124">
        <f>IFERROR(VLOOKUP(GRef!B39,C_450,9,FALSE),'Base Calendar'!H10)</f>
        <v>7</v>
      </c>
      <c r="I10" s="124">
        <f>IFERROR(VLOOKUP(GRef!B40,C_450,9,FALSE),'Base Calendar'!I10)</f>
        <v>8</v>
      </c>
      <c r="J10" s="124">
        <f>IFERROR(VLOOKUP(GRef!B41,C_450,9,FALSE),'Base Calendar'!J10)</f>
        <v>9</v>
      </c>
      <c r="K10" s="324">
        <f>IFERROR(VLOOKUP(GRef!B42,C_450,9,FALSE),'Base Calendar'!K10)</f>
        <v>10</v>
      </c>
      <c r="L10" s="146"/>
      <c r="M10" s="124">
        <f>IFERROR(VLOOKUP(GRef!B73,C_450,9,FALSE),'Base Calendar'!M10)</f>
        <v>10</v>
      </c>
      <c r="N10" s="124">
        <f>IFERROR(VLOOKUP(GRef!B74,C_450,9,FALSE),'Base Calendar'!N10)</f>
        <v>11</v>
      </c>
      <c r="O10" s="124">
        <f>IFERROR(VLOOKUP(GRef!B75,C_450,9,FALSE),'Base Calendar'!O10)</f>
        <v>12</v>
      </c>
      <c r="P10" s="124">
        <f>IFERROR(VLOOKUP(GRef!B76,C_450,9,FALSE),'Base Calendar'!P10)</f>
        <v>13</v>
      </c>
      <c r="Q10" s="324">
        <f>IFERROR(VLOOKUP(GRef!B77,C_450,9,FALSE),'Base Calendar'!Q10)</f>
        <v>14</v>
      </c>
    </row>
    <row r="11" spans="1:19" ht="12" customHeight="1">
      <c r="A11" s="124">
        <f>IFERROR(VLOOKUP(GRef!B17,C_450,9,FALSE),'Base Calendar'!A11)</f>
        <v>16</v>
      </c>
      <c r="B11" s="124">
        <f>IFERROR(VLOOKUP(GRef!B18,C_450,9,FALSE),'Base Calendar'!B11)</f>
        <v>17</v>
      </c>
      <c r="C11" s="124">
        <f>IFERROR(VLOOKUP(GRef!B19,C_450,9,FALSE),'Base Calendar'!C11)</f>
        <v>18</v>
      </c>
      <c r="D11" s="124">
        <f>IFERROR(VLOOKUP(GRef!B20,C_450,9,FALSE),'Base Calendar'!D11)</f>
        <v>19</v>
      </c>
      <c r="E11" s="324">
        <f>IFERROR(VLOOKUP(GRef!B21,C_450,9,FALSE),'Base Calendar'!E11)</f>
        <v>20</v>
      </c>
      <c r="F11" s="146"/>
      <c r="G11" s="124">
        <f>IFERROR(VLOOKUP(GRef!B45,C_450,9,FALSE),'Base Calendar'!G11)</f>
        <v>13</v>
      </c>
      <c r="H11" s="124">
        <f>IFERROR(VLOOKUP(GRef!B46,C_450,9,FALSE),'Base Calendar'!H11)</f>
        <v>14</v>
      </c>
      <c r="I11" s="124">
        <f>IFERROR(VLOOKUP(GRef!B47,C_450,9,FALSE),'Base Calendar'!I11)</f>
        <v>15</v>
      </c>
      <c r="J11" s="124">
        <f>IFERROR(VLOOKUP(GRef!B48,C_450,9,FALSE),'Base Calendar'!J11)</f>
        <v>16</v>
      </c>
      <c r="K11" s="324">
        <f>IFERROR(VLOOKUP(GRef!B49,C_450,9,FALSE),'Base Calendar'!K11)</f>
        <v>17</v>
      </c>
      <c r="L11" s="146"/>
      <c r="M11" s="124">
        <f>IFERROR(VLOOKUP(GRef!B80,C_450,9,FALSE),'Base Calendar'!M11)</f>
        <v>17</v>
      </c>
      <c r="N11" s="124">
        <f>IFERROR(VLOOKUP(GRef!B81,C_450,9,FALSE),'Base Calendar'!N11)</f>
        <v>18</v>
      </c>
      <c r="O11" s="124">
        <f>IFERROR(VLOOKUP(GRef!B82,C_450,9,FALSE),'Base Calendar'!O11)</f>
        <v>19</v>
      </c>
      <c r="P11" s="124">
        <f>IFERROR(VLOOKUP(GRef!B83,C_450,9,FALSE),'Base Calendar'!P11)</f>
        <v>20</v>
      </c>
      <c r="Q11" s="324">
        <f>IFERROR(VLOOKUP(GRef!B84,C_450,9,FALSE),'Base Calendar'!Q11)</f>
        <v>21</v>
      </c>
    </row>
    <row r="12" spans="1:19" ht="12" customHeight="1">
      <c r="A12" s="124">
        <f>IFERROR(VLOOKUP(GRef!B24,C_450,9,FALSE),'Base Calendar'!A12)</f>
        <v>23</v>
      </c>
      <c r="B12" s="124">
        <f>IFERROR(VLOOKUP(GRef!B25,C_450,9,FALSE),'Base Calendar'!B12)</f>
        <v>24</v>
      </c>
      <c r="C12" s="124">
        <f>IFERROR(VLOOKUP(GRef!B26,C_450,9,FALSE),'Base Calendar'!C12)</f>
        <v>25</v>
      </c>
      <c r="D12" s="124">
        <f>IFERROR(VLOOKUP(GRef!B27,C_450,9,FALSE),'Base Calendar'!D12)</f>
        <v>26</v>
      </c>
      <c r="E12" s="324">
        <f>IFERROR(VLOOKUP(GRef!B28,C_450,9,FALSE),'Base Calendar'!E12)</f>
        <v>27</v>
      </c>
      <c r="F12" s="146"/>
      <c r="G12" s="124">
        <f>IFERROR(VLOOKUP(GRef!B52,C_450,9,FALSE),'Base Calendar'!G12)</f>
        <v>20</v>
      </c>
      <c r="H12" s="124">
        <f>IFERROR(VLOOKUP(GRef!B53,C_450,9,FALSE),'Base Calendar'!H12)</f>
        <v>21</v>
      </c>
      <c r="I12" s="124">
        <f>IFERROR(VLOOKUP(GRef!B54,C_450,9,FALSE),'Base Calendar'!I12)</f>
        <v>22</v>
      </c>
      <c r="J12" s="124">
        <f>IFERROR(VLOOKUP(GRef!B55,C_450,9,FALSE),'Base Calendar'!J12)</f>
        <v>23</v>
      </c>
      <c r="K12" s="324">
        <f>IFERROR(VLOOKUP(GRef!B56,C_450,9,FALSE),'Base Calendar'!K12)</f>
        <v>24</v>
      </c>
      <c r="L12" s="146"/>
      <c r="M12" s="124">
        <f>IFERROR(VLOOKUP(GRef!B87,C_450,9,FALSE),'Base Calendar'!M12)</f>
        <v>24</v>
      </c>
      <c r="N12" s="124">
        <f>IFERROR(VLOOKUP(GRef!B88,C_450,9,FALSE),'Base Calendar'!N12)</f>
        <v>25</v>
      </c>
      <c r="O12" s="124">
        <f>IFERROR(VLOOKUP(GRef!B89,C_450,9,FALSE),'Base Calendar'!O12)</f>
        <v>26</v>
      </c>
      <c r="P12" s="124">
        <f>IFERROR(VLOOKUP(GRef!B90,C_450,9,FALSE),'Base Calendar'!P12)</f>
        <v>27</v>
      </c>
      <c r="Q12" s="324">
        <f>IFERROR(VLOOKUP(GRef!B91,C_450,9,FALSE),'Base Calendar'!Q12)</f>
        <v>28</v>
      </c>
    </row>
    <row r="13" spans="1:19" ht="12" customHeight="1" thickBot="1">
      <c r="A13" s="325">
        <f>IFERROR(VLOOKUP(GRef!B31,C_450,9,FALSE),'Base Calendar'!A13)</f>
        <v>30</v>
      </c>
      <c r="B13" s="325">
        <f>IFERROR(VLOOKUP(GRef!B32,C_450,9,FALSE),'Base Calendar'!B13)</f>
        <v>31</v>
      </c>
      <c r="C13" s="325">
        <f>IFERROR(VLOOKUP(GRef!B33,C_450,9,FALSE),'Base Calendar'!C13)</f>
        <v>0</v>
      </c>
      <c r="D13" s="325"/>
      <c r="E13" s="326">
        <f>IFERROR(VLOOKUP(GRef!B35,C_450,9,FALSE),'Base Calendar'!E13)</f>
        <v>0</v>
      </c>
      <c r="F13" s="146"/>
      <c r="G13" s="325">
        <f>IFERROR(VLOOKUP(GRef!B59,C_450,9,FALSE),'Base Calendar'!G13)</f>
        <v>27</v>
      </c>
      <c r="H13" s="325">
        <f>IFERROR(VLOOKUP(GRef!B60,C_450,9,FALSE),'Base Calendar'!H13)</f>
        <v>28</v>
      </c>
      <c r="I13" s="325">
        <f>IFERROR(VLOOKUP(GRef!B61,C_450,9,FALSE),'Base Calendar'!I13)</f>
        <v>29</v>
      </c>
      <c r="J13" s="325">
        <f>IFERROR(VLOOKUP(GRef!B62,C_450,9,FALSE),'Base Calendar'!J13)</f>
        <v>30</v>
      </c>
      <c r="K13" s="326">
        <f>IFERROR(VLOOKUP(GRef!B63,C_450,9,FALSE),'Base Calendar'!K13)</f>
        <v>31</v>
      </c>
      <c r="L13" s="146"/>
      <c r="M13" s="325">
        <f>IFERROR(VLOOKUP(GRef!B94,C_450,9,FALSE),'Base Calendar'!M13)</f>
        <v>0</v>
      </c>
      <c r="N13" s="325">
        <f>IFERROR(VLOOKUP(GRef!B95,C_450,9,FALSE),'Base Calendar'!N13)</f>
        <v>0</v>
      </c>
      <c r="O13" s="325">
        <f>IFERROR(VLOOKUP(GRef!B96,C_450,9,FALSE),'Base Calendar'!O13)</f>
        <v>0</v>
      </c>
      <c r="P13" s="325">
        <f>IFERROR(VLOOKUP(GRef!B97,C_450,9,FALSE),'Base Calendar'!P13)</f>
        <v>0</v>
      </c>
      <c r="Q13" s="326">
        <f>IFERROR(VLOOKUP(GRef!B98,C_450,9,FALSE),'Base Calendar'!Q13)</f>
        <v>0</v>
      </c>
    </row>
    <row r="14" spans="1:19" ht="12" customHeight="1">
      <c r="D14" s="149"/>
      <c r="E14" s="149"/>
      <c r="F14" s="149"/>
      <c r="G14" s="148">
        <f>DAY(GRef!S377)</f>
        <v>2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IFERROR(VLOOKUP(GRef!B94,C_450,9,FALSE),'Base Calendar'!A21)</f>
        <v>1</v>
      </c>
      <c r="B21" s="124">
        <f>IFERROR(VLOOKUP(GRef!B95,C_450,9,FALSE),'Base Calendar'!B21)</f>
        <v>2</v>
      </c>
      <c r="C21" s="124">
        <f>IFERROR(VLOOKUP(GRef!B96,C_450,9,FALSE),'Base Calendar'!C21)</f>
        <v>3</v>
      </c>
      <c r="D21" s="124">
        <f>IFERROR(VLOOKUP(GRef!B97,C_450,9,FALSE),'Base Calendar'!D21)</f>
        <v>4</v>
      </c>
      <c r="E21" s="324">
        <f>IFERROR(VLOOKUP(GRef!B98,C_450,9,FALSE),'Base Calendar'!E21)</f>
        <v>5</v>
      </c>
      <c r="F21" s="146"/>
      <c r="G21" s="124" t="str">
        <f>IFERROR(VLOOKUP(GRef!B122,C_450,9,FALSE),'Base Calendar'!G21)</f>
        <v xml:space="preserve"> </v>
      </c>
      <c r="H21" s="124">
        <f>IFERROR(VLOOKUP(GRef!B123,C_450,9,FALSE),'Base Calendar'!H21)</f>
        <v>0</v>
      </c>
      <c r="I21" s="124">
        <f>IFERROR(VLOOKUP(GRef!B124,C_450,9,FALSE),'Base Calendar'!I21)</f>
        <v>0</v>
      </c>
      <c r="J21" s="124">
        <f>IFERROR(VLOOKUP(GRef!B125,C_450,9,FALSE),'Base Calendar'!J21)</f>
        <v>1</v>
      </c>
      <c r="K21" s="324">
        <f>IFERROR(VLOOKUP(GRef!B126,C_450,9,FALSE),'Base Calendar'!K21)</f>
        <v>2</v>
      </c>
      <c r="L21" s="146"/>
      <c r="M21" s="124">
        <f>IFERROR(VLOOKUP(GRef!B157,C_450,9,FALSE),'Base Calendar'!M21)</f>
        <v>3</v>
      </c>
      <c r="N21" s="124">
        <f>IFERROR(VLOOKUP(GRef!B158,C_450,9,FALSE),'Base Calendar'!N21)</f>
        <v>4</v>
      </c>
      <c r="O21" s="124">
        <f>IFERROR(VLOOKUP(GRef!B159,C_450,9,FALSE),'Base Calendar'!O21)</f>
        <v>5</v>
      </c>
      <c r="P21" s="124">
        <f>IFERROR(VLOOKUP(GRef!B160,C_450,9,FALSE),'Base Calendar'!P21)</f>
        <v>6</v>
      </c>
      <c r="Q21" s="324">
        <f>IFERROR(VLOOKUP(GRef!B161,C_450,9,FALSE),'Base Calendar'!Q21)</f>
        <v>7</v>
      </c>
    </row>
    <row r="22" spans="1:17" ht="12" customHeight="1">
      <c r="A22" s="124">
        <f>IFERROR(VLOOKUP(GRef!B101,C_450,9,FALSE),'Base Calendar'!A22)</f>
        <v>8</v>
      </c>
      <c r="B22" s="124">
        <f>IFERROR(VLOOKUP(GRef!B102,C_450,9,FALSE),'Base Calendar'!B22)</f>
        <v>9</v>
      </c>
      <c r="C22" s="124">
        <f>IFERROR(VLOOKUP(GRef!B103,C_450,9,FALSE),'Base Calendar'!C22)</f>
        <v>10</v>
      </c>
      <c r="D22" s="124">
        <f>IFERROR(VLOOKUP(GRef!B104,C_450,9,FALSE),'Base Calendar'!D22)</f>
        <v>11</v>
      </c>
      <c r="E22" s="324">
        <f>IFERROR(VLOOKUP(GRef!B105,C_450,9,FALSE),'Base Calendar'!E22)</f>
        <v>12</v>
      </c>
      <c r="F22" s="146"/>
      <c r="G22" s="124">
        <f>IFERROR(VLOOKUP(GRef!B129,C_450,9,FALSE),'Base Calendar'!G22)</f>
        <v>5</v>
      </c>
      <c r="H22" s="124">
        <f>IFERROR(VLOOKUP(GRef!B130,C_450,9,FALSE),'Base Calendar'!H22)</f>
        <v>6</v>
      </c>
      <c r="I22" s="124">
        <f>IFERROR(VLOOKUP(GRef!B131,C_450,9,FALSE),'Base Calendar'!I22)</f>
        <v>7</v>
      </c>
      <c r="J22" s="124">
        <f>IFERROR(VLOOKUP(GRef!B132,C_450,9,FALSE),'Base Calendar'!J22)</f>
        <v>8</v>
      </c>
      <c r="K22" s="324">
        <f>IFERROR(VLOOKUP(GRef!B133,C_450,9,FALSE),'Base Calendar'!K22)</f>
        <v>9</v>
      </c>
      <c r="L22" s="146"/>
      <c r="M22" s="124">
        <f>IFERROR(VLOOKUP(GRef!B164,C_450,9,FALSE),'Base Calendar'!M22)</f>
        <v>10</v>
      </c>
      <c r="N22" s="124">
        <f>IFERROR(VLOOKUP(GRef!B165,C_450,9,FALSE),'Base Calendar'!N22)</f>
        <v>11</v>
      </c>
      <c r="O22" s="124">
        <f>IFERROR(VLOOKUP(GRef!B166,C_450,9,FALSE),'Base Calendar'!O22)</f>
        <v>12</v>
      </c>
      <c r="P22" s="124">
        <f>IFERROR(VLOOKUP(GRef!B167,C_450,9,FALSE),'Base Calendar'!P22)</f>
        <v>13</v>
      </c>
      <c r="Q22" s="324">
        <f>IFERROR(VLOOKUP(GRef!B168,C_450,9,FALSE),'Base Calendar'!Q22)</f>
        <v>14</v>
      </c>
    </row>
    <row r="23" spans="1:17" ht="12" customHeight="1">
      <c r="A23" s="124">
        <f>IFERROR(VLOOKUP(GRef!B108,C_450,9,FALSE),'Base Calendar'!A23)</f>
        <v>15</v>
      </c>
      <c r="B23" s="124">
        <f>IFERROR(VLOOKUP(GRef!B109,C_450,9,FALSE),'Base Calendar'!B23)</f>
        <v>16</v>
      </c>
      <c r="C23" s="124">
        <f>IFERROR(VLOOKUP(GRef!B110,C_450,9,FALSE),'Base Calendar'!C23)</f>
        <v>17</v>
      </c>
      <c r="D23" s="124">
        <f>IFERROR(VLOOKUP(GRef!B111,C_450,9,FALSE),'Base Calendar'!D23)</f>
        <v>18</v>
      </c>
      <c r="E23" s="324">
        <f>IFERROR(VLOOKUP(GRef!B112,C_450,9,FALSE),'Base Calendar'!E23)</f>
        <v>19</v>
      </c>
      <c r="F23" s="146"/>
      <c r="G23" s="124">
        <f>IFERROR(VLOOKUP(GRef!B136,C_450,9,FALSE),'Base Calendar'!G23)</f>
        <v>12</v>
      </c>
      <c r="H23" s="124">
        <f>IFERROR(VLOOKUP(GRef!B137,C_450,9,FALSE),'Base Calendar'!H23)</f>
        <v>13</v>
      </c>
      <c r="I23" s="124">
        <f>IFERROR(VLOOKUP(GRef!B138,C_450,9,FALSE),'Base Calendar'!I23)</f>
        <v>14</v>
      </c>
      <c r="J23" s="124">
        <f>IFERROR(VLOOKUP(GRef!B139,C_450,9,FALSE),'Base Calendar'!J23)</f>
        <v>15</v>
      </c>
      <c r="K23" s="324">
        <f>IFERROR(VLOOKUP(GRef!B140,C_450,9,FALSE),'Base Calendar'!K23)</f>
        <v>16</v>
      </c>
      <c r="L23" s="146"/>
      <c r="M23" s="124">
        <f>IFERROR(VLOOKUP(GRef!B171,C_450,9,FALSE),'Base Calendar'!M23)</f>
        <v>17</v>
      </c>
      <c r="N23" s="124">
        <f>IFERROR(VLOOKUP(GRef!B172,C_450,9,FALSE),'Base Calendar'!N23)</f>
        <v>18</v>
      </c>
      <c r="O23" s="124">
        <f>IFERROR(VLOOKUP(GRef!B173,C_450,9,FALSE),'Base Calendar'!O23)</f>
        <v>19</v>
      </c>
      <c r="P23" s="124">
        <f>IFERROR(VLOOKUP(GRef!B174,C_450,9,FALSE),'Base Calendar'!P23)</f>
        <v>20</v>
      </c>
      <c r="Q23" s="324">
        <f>IFERROR(VLOOKUP(GRef!B175,C_450,9,FALSE),'Base Calendar'!Q23)</f>
        <v>21</v>
      </c>
    </row>
    <row r="24" spans="1:17" ht="12" customHeight="1">
      <c r="A24" s="124">
        <f>IFERROR(VLOOKUP(GRef!B115,C_450,9,FALSE),'Base Calendar'!A24)</f>
        <v>22</v>
      </c>
      <c r="B24" s="124">
        <f>IFERROR(VLOOKUP(GRef!B116,C_450,9,FALSE),'Base Calendar'!B24)</f>
        <v>23</v>
      </c>
      <c r="C24" s="124">
        <f>IFERROR(VLOOKUP(GRef!B117,C_450,9,FALSE),'Base Calendar'!C24)</f>
        <v>24</v>
      </c>
      <c r="D24" s="124">
        <f>IFERROR(VLOOKUP(GRef!B118,C_450,9,FALSE),'Base Calendar'!D24)</f>
        <v>25</v>
      </c>
      <c r="E24" s="324">
        <f>IFERROR(VLOOKUP(GRef!B119,C_450,9,FALSE),'Base Calendar'!E24)</f>
        <v>26</v>
      </c>
      <c r="F24" s="146"/>
      <c r="G24" s="124" t="str">
        <f>IFERROR(VLOOKUP(GRef!B143,C_450,9,FALSE),'Base Calendar'!G24)</f>
        <v>◯</v>
      </c>
      <c r="H24" s="124" t="str">
        <f>IFERROR(VLOOKUP(GRef!B144,C_450,9,FALSE),'Base Calendar'!H24)</f>
        <v>◯</v>
      </c>
      <c r="I24" s="124" t="str">
        <f>IFERROR(VLOOKUP(GRef!B145,C_450,9,FALSE),'Base Calendar'!I24)</f>
        <v>◯</v>
      </c>
      <c r="J24" s="124" t="str">
        <f>IFERROR(VLOOKUP(GRef!B146,C_450,9,FALSE),'Base Calendar'!J24)</f>
        <v>●</v>
      </c>
      <c r="K24" s="324" t="str">
        <f>IFERROR(VLOOKUP(GRef!B147,C_450,9,FALSE),'Base Calendar'!K24)</f>
        <v>●</v>
      </c>
      <c r="L24" s="146"/>
      <c r="M24" s="124" t="str">
        <f>IFERROR(VLOOKUP(GRef!B178,C_450,9,FALSE),'Base Calendar'!M24)</f>
        <v>◯</v>
      </c>
      <c r="N24" s="124" t="str">
        <f>IFERROR(VLOOKUP(GRef!B179,C_450,9,FALSE),'Base Calendar'!N24)</f>
        <v>●</v>
      </c>
      <c r="O24" s="124" t="str">
        <f>IFERROR(VLOOKUP(GRef!B180,C_450,9,FALSE),'Base Calendar'!O24)</f>
        <v>◯</v>
      </c>
      <c r="P24" s="124" t="str">
        <f>IFERROR(VLOOKUP(GRef!B181,C_450,9,FALSE),'Base Calendar'!P24)</f>
        <v>◯</v>
      </c>
      <c r="Q24" s="324" t="str">
        <f>IFERROR(VLOOKUP(GRef!B182,C_450,9,FALSE),'Base Calendar'!Q24)</f>
        <v>◯</v>
      </c>
    </row>
    <row r="25" spans="1:17" ht="12" customHeight="1" thickBot="1">
      <c r="A25" s="325">
        <f>IFERROR(VLOOKUP(GRef!B122,C_450,9,FALSE),'Base Calendar'!A25)</f>
        <v>29</v>
      </c>
      <c r="B25" s="325">
        <f>IFERROR(VLOOKUP(GRef!B123,C_450,9,FALSE),'Base Calendar'!B25)</f>
        <v>30</v>
      </c>
      <c r="C25" s="325">
        <f>IFERROR(VLOOKUP(GRef!B124,C_450,9,FALSE),'Base Calendar'!C25)</f>
        <v>31</v>
      </c>
      <c r="D25" s="325">
        <f>IFERROR(VLOOKUP(GRef!B125,C_450,9,FALSE),'Base Calendar'!D25)</f>
        <v>0</v>
      </c>
      <c r="E25" s="326">
        <f>IFERROR(VLOOKUP(GRef!B126,C_450,9,FALSE),'Base Calendar'!E25)</f>
        <v>0</v>
      </c>
      <c r="F25" s="157"/>
      <c r="G25" s="325">
        <f>IFERROR(VLOOKUP(GRef!B150,C_450,9,FALSE),'Base Calendar'!G25)</f>
        <v>26</v>
      </c>
      <c r="H25" s="325">
        <f>IFERROR(VLOOKUP(GRef!B151,C_450,9,FALSE),'Base Calendar'!H25)</f>
        <v>27</v>
      </c>
      <c r="I25" s="325">
        <f>IFERROR(VLOOKUP(GRef!B152,C_450,9,FALSE),'Base Calendar'!I25)</f>
        <v>28</v>
      </c>
      <c r="J25" s="325">
        <f>IFERROR(VLOOKUP(GRef!B153,C_450,9,FALSE),'Base Calendar'!J25)</f>
        <v>29</v>
      </c>
      <c r="K25" s="326">
        <f>IFERROR(VLOOKUP(GRef!B154,C_450,9,FALSE),'Base Calendar'!K25)</f>
        <v>30</v>
      </c>
      <c r="L25" s="146"/>
      <c r="M25" s="325" t="str">
        <f>IFERROR(VLOOKUP(GRef!B185,C_450,9,FALSE),'Base Calendar'!M25)</f>
        <v>◯</v>
      </c>
      <c r="N25" s="325">
        <f>IFERROR(VLOOKUP(GRef!I44,C_450,9,FALSE),'Base Calendar'!N25)</f>
        <v>0</v>
      </c>
      <c r="O25" s="325">
        <f>IFERROR(VLOOKUP(GRef!I45,C_450,9,FALSE),'Base Calendar'!O25)</f>
        <v>0</v>
      </c>
      <c r="P25" s="325">
        <f>IFERROR(VLOOKUP(GRef!I46,C_450,9,FALSE),'Base Calendar'!P25)</f>
        <v>0</v>
      </c>
      <c r="Q25" s="326">
        <f>IFERROR(VLOOKUP(GRef!I47,C_450,9,FALSE),'Base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IFERROR(VLOOKUP(GRef!B186,C_450,9,FALSE),'Base Calendar'!B33)</f>
        <v>●</v>
      </c>
      <c r="C33" s="124" t="str">
        <f>IFERROR(VLOOKUP(GRef!B187,C_450,9,FALSE),'Base Calendar'!C33)</f>
        <v>◯</v>
      </c>
      <c r="D33" s="124" t="str">
        <f>IFERROR(VLOOKUP(GRef!B188,C_450,9,FALSE),'Base Calendar'!D33)</f>
        <v>◯</v>
      </c>
      <c r="E33" s="324" t="str">
        <f>IFERROR(VLOOKUP(GRef!B189,C_450,9,FALSE),'Base Calendar'!E33)</f>
        <v>◯</v>
      </c>
      <c r="F33" s="146"/>
      <c r="G33" s="124" t="str">
        <f>IFERROR(VLOOKUP(GRef!B213,C_450,9,FALSE),'Base Calendar'!G33)</f>
        <v xml:space="preserve"> </v>
      </c>
      <c r="H33" s="124" t="str">
        <f>IFERROR(VLOOKUP(GRef!B214,C_450,9,FALSE),'Base Calendar'!H33)</f>
        <v xml:space="preserve"> </v>
      </c>
      <c r="I33" s="124">
        <f>IFERROR(VLOOKUP(GRef!B215,C_450,9,FALSE),'Base Calendar'!I33)</f>
        <v>0</v>
      </c>
      <c r="J33" s="124">
        <f>IFERROR(VLOOKUP(GRef!B216,C_450,9,FALSE),'Base Calendar'!J33)</f>
        <v>0</v>
      </c>
      <c r="K33" s="324">
        <f>IFERROR(VLOOKUP(GRef!B217,C_450,9,FALSE),'Base Calendar'!K33)</f>
        <v>1</v>
      </c>
      <c r="L33" s="146"/>
      <c r="M33" s="124">
        <f>IFERROR(VLOOKUP(GRef!B241,C_450,9,FALSE),'Base Calendar'!M33)</f>
        <v>0</v>
      </c>
      <c r="N33" s="124" t="str">
        <f>IFERROR(VLOOKUP(GRef!B242,C_450,9,FALSE),'Base Calendar'!N33)</f>
        <v xml:space="preserve"> </v>
      </c>
      <c r="O33" s="124">
        <f>IFERROR(VLOOKUP(GRef!B243,C_450,9,FALSE),'Base Calendar'!O33)</f>
        <v>0</v>
      </c>
      <c r="P33" s="124">
        <f>IFERROR(VLOOKUP(GRef!B244,C_450,9,FALSE),'Base Calendar'!P33)</f>
        <v>0</v>
      </c>
      <c r="Q33" s="324">
        <f>IFERROR(VLOOKUP(GRef!B245,C_450,9,FALSE),'Base Calendar'!Q33)</f>
        <v>1</v>
      </c>
    </row>
    <row r="34" spans="1:17" ht="12" customHeight="1">
      <c r="A34" s="124">
        <f>IFERROR(VLOOKUP(GRef!B192,C_450,9,FALSE),'Base Calendar'!A34)</f>
        <v>7</v>
      </c>
      <c r="B34" s="124">
        <f>IFERROR(VLOOKUP(GRef!B193,C_450,9,FALSE),'Base Calendar'!B34)</f>
        <v>8</v>
      </c>
      <c r="C34" s="124">
        <f>IFERROR(VLOOKUP(GRef!B194,C_450,9,FALSE),'Base Calendar'!C34)</f>
        <v>9</v>
      </c>
      <c r="D34" s="124">
        <f>IFERROR(VLOOKUP(GRef!B195,C_450,9,FALSE),'Base Calendar'!D34)</f>
        <v>10</v>
      </c>
      <c r="E34" s="324">
        <f>IFERROR(VLOOKUP(GRef!B196,C_450,9,FALSE),'Base Calendar'!E34)</f>
        <v>11</v>
      </c>
      <c r="F34" s="146"/>
      <c r="G34" s="124">
        <f>IFERROR(VLOOKUP(GRef!B220,C_450,9,FALSE),'Base Calendar'!G34)</f>
        <v>4</v>
      </c>
      <c r="H34" s="124">
        <f>IFERROR(VLOOKUP(GRef!B221,C_450,9,FALSE),'Base Calendar'!H34)</f>
        <v>5</v>
      </c>
      <c r="I34" s="124">
        <f>IFERROR(VLOOKUP(GRef!B222,C_450,9,FALSE),'Base Calendar'!I34)</f>
        <v>6</v>
      </c>
      <c r="J34" s="124">
        <f>IFERROR(VLOOKUP(GRef!B223,C_450,9,FALSE),'Base Calendar'!J34)</f>
        <v>7</v>
      </c>
      <c r="K34" s="324">
        <f>IFERROR(VLOOKUP(GRef!B224,C_450,9,FALSE),'Base Calendar'!K34)</f>
        <v>8</v>
      </c>
      <c r="L34" s="146"/>
      <c r="M34" s="124">
        <f>IFERROR(VLOOKUP(GRef!B248,C_450,9,FALSE),'Base Calendar'!M34)</f>
        <v>4</v>
      </c>
      <c r="N34" s="124">
        <f>IFERROR(VLOOKUP(GRef!B249,C_450,9,FALSE),'Base Calendar'!N34)</f>
        <v>5</v>
      </c>
      <c r="O34" s="124">
        <f>IFERROR(VLOOKUP(GRef!B250,C_450,9,FALSE),'Base Calendar'!O34)</f>
        <v>6</v>
      </c>
      <c r="P34" s="124">
        <f>IFERROR(VLOOKUP(GRef!B251,C_450,9,FALSE),'Base Calendar'!P34)</f>
        <v>7</v>
      </c>
      <c r="Q34" s="324">
        <f>IFERROR(VLOOKUP(GRef!B252,C_450,9,FALSE),'Base Calendar'!Q34)</f>
        <v>8</v>
      </c>
    </row>
    <row r="35" spans="1:17" ht="12" customHeight="1">
      <c r="A35" s="124">
        <f>IFERROR(VLOOKUP(GRef!B199,C_450,9,FALSE),'Base Calendar'!A35)</f>
        <v>14</v>
      </c>
      <c r="B35" s="124">
        <f>IFERROR(VLOOKUP(GRef!B200,C_450,9,FALSE),'Base Calendar'!B35)</f>
        <v>15</v>
      </c>
      <c r="C35" s="124">
        <f>IFERROR(VLOOKUP(GRef!B201,C_450,9,FALSE),'Base Calendar'!C35)</f>
        <v>16</v>
      </c>
      <c r="D35" s="124">
        <f>IFERROR(VLOOKUP(GRef!B202,C_450,9,FALSE),'Base Calendar'!D35)</f>
        <v>17</v>
      </c>
      <c r="E35" s="324">
        <f>IFERROR(VLOOKUP(GRef!B203,C_450,9,FALSE),'Base Calendar'!E35)</f>
        <v>18</v>
      </c>
      <c r="F35" s="146"/>
      <c r="G35" s="124">
        <f>IFERROR(VLOOKUP(GRef!B227,C_450,9,FALSE),'Base Calendar'!G35)</f>
        <v>11</v>
      </c>
      <c r="H35" s="124">
        <f>IFERROR(VLOOKUP(GRef!B228,C_450,9,FALSE),'Base Calendar'!H35)</f>
        <v>12</v>
      </c>
      <c r="I35" s="124">
        <f>IFERROR(VLOOKUP(GRef!B229,C_450,9,FALSE),'Base Calendar'!I35)</f>
        <v>13</v>
      </c>
      <c r="J35" s="124">
        <f>IFERROR(VLOOKUP(GRef!B230,C_450,9,FALSE),'Base Calendar'!J35)</f>
        <v>14</v>
      </c>
      <c r="K35" s="324">
        <f>IFERROR(VLOOKUP(GRef!B231,C_450,9,FALSE),'Base Calendar'!K35)</f>
        <v>15</v>
      </c>
      <c r="L35" s="146"/>
      <c r="M35" s="124">
        <f>IFERROR(VLOOKUP(GRef!B255,C_450,9,FALSE),'Base Calendar'!M35)</f>
        <v>11</v>
      </c>
      <c r="N35" s="124">
        <f>IFERROR(VLOOKUP(GRef!B256,C_450,9,FALSE),'Base Calendar'!N35)</f>
        <v>12</v>
      </c>
      <c r="O35" s="124">
        <f>IFERROR(VLOOKUP(GRef!B257,C_450,9,FALSE),'Base Calendar'!O35)</f>
        <v>13</v>
      </c>
      <c r="P35" s="124">
        <f>IFERROR(VLOOKUP(GRef!B258,C_450,9,FALSE),'Base Calendar'!P35)</f>
        <v>14</v>
      </c>
      <c r="Q35" s="324">
        <f>IFERROR(VLOOKUP(GRef!B249,C_450,9,FALSE),'Base Calendar'!Q35)</f>
        <v>15</v>
      </c>
    </row>
    <row r="36" spans="1:17" ht="12" customHeight="1">
      <c r="A36" s="124" t="str">
        <f>IFERROR(VLOOKUP(GRef!B206,C_450,9,FALSE),'Base Calendar'!A36)</f>
        <v>◯</v>
      </c>
      <c r="B36" s="124">
        <f>IFERROR(VLOOKUP(GRef!B207,C_450,9,FALSE),'Base Calendar'!B36)</f>
        <v>22</v>
      </c>
      <c r="C36" s="124">
        <f>IFERROR(VLOOKUP(GRef!B208,C_450,9,FALSE),'Base Calendar'!C36)</f>
        <v>23</v>
      </c>
      <c r="D36" s="124">
        <f>IFERROR(VLOOKUP(GRef!B209,C_450,9,FALSE),'Base Calendar'!D36)</f>
        <v>24</v>
      </c>
      <c r="E36" s="324">
        <f>IFERROR(VLOOKUP(GRef!B210,C_450,9,FALSE),'Base Calendar'!E36)</f>
        <v>25</v>
      </c>
      <c r="F36" s="146"/>
      <c r="G36" s="124" t="str">
        <f>IFERROR(VLOOKUP(GRef!B234,C_450,9,FALSE),'Base Calendar'!G36)</f>
        <v>◯</v>
      </c>
      <c r="H36" s="124">
        <f>IFERROR(VLOOKUP(GRef!B235,C_450,9,FALSE),'Base Calendar'!H36)</f>
        <v>19</v>
      </c>
      <c r="I36" s="124">
        <f>IFERROR(VLOOKUP(GRef!B236,C_450,9,FALSE),'Base Calendar'!I36)</f>
        <v>20</v>
      </c>
      <c r="J36" s="124">
        <f>IFERROR(VLOOKUP(GRef!B237,C_450,9,FALSE),'Base Calendar'!J36)</f>
        <v>21</v>
      </c>
      <c r="K36" s="324">
        <f>IFERROR(VLOOKUP(GRef!B238,C_450,9,FALSE),'Base Calendar'!K36)</f>
        <v>22</v>
      </c>
      <c r="L36" s="146"/>
      <c r="M36" s="124" t="str">
        <f>IFERROR(VLOOKUP(GRef!B262,C_450,9,FALSE),'Base Calendar'!M36)</f>
        <v>◯</v>
      </c>
      <c r="N36" s="124" t="str">
        <f>IFERROR(VLOOKUP(GRef!B263,C_450,9,FALSE),'Base Calendar'!N36)</f>
        <v>◯</v>
      </c>
      <c r="O36" s="124" t="str">
        <f>IFERROR(VLOOKUP(GRef!B264,C_450,9,FALSE),'Base Calendar'!O36)</f>
        <v>◯</v>
      </c>
      <c r="P36" s="124" t="str">
        <f>IFERROR(VLOOKUP(GRef!B265,C_450,9,FALSE),'Base Calendar'!P36)</f>
        <v>◯</v>
      </c>
      <c r="Q36" s="324" t="str">
        <f>IFERROR(VLOOKUP(GRef!B266,C_450,9,FALSE),'Base Calendar'!Q36)</f>
        <v>◯</v>
      </c>
    </row>
    <row r="37" spans="1:17" ht="12" customHeight="1" thickBot="1">
      <c r="A37" s="325">
        <f>IFERROR(VLOOKUP(GRef!B213,C_450,9,FALSE),'Base Calendar'!A37)</f>
        <v>28</v>
      </c>
      <c r="B37" s="325">
        <f>IFERROR(VLOOKUP(GRef!B214,C_450,9,FALSE),'Base Calendar'!B37)</f>
        <v>29</v>
      </c>
      <c r="C37" s="325">
        <f>IFERROR(VLOOKUP(GRef!B215,C_450,9,FALSE),'Base Calendar'!C37)</f>
        <v>30</v>
      </c>
      <c r="D37" s="325">
        <f>IFERROR(VLOOKUP(GRef!B216,C_450,9,FALSE),'Base Calendar'!D37)</f>
        <v>31</v>
      </c>
      <c r="E37" s="326" t="str">
        <f>IFERROR(VLOOKUP(GRef!B217,C_450,9,FALSE),'Base Calendar'!E37)</f>
        <v xml:space="preserve"> </v>
      </c>
      <c r="F37" s="157"/>
      <c r="G37" s="325">
        <f>IFERROR(VLOOKUP(GRef!B241,C_450,9,FALSE),'Base Calendar'!G37)</f>
        <v>25</v>
      </c>
      <c r="H37" s="325">
        <f>IFERROR(VLOOKUP(GRef!B242,C_450,9,FALSE),'Base Calendar'!H37)</f>
        <v>26</v>
      </c>
      <c r="I37" s="325">
        <f>IFERROR(VLOOKUP(GRef!B243,C_450,9,FALSE),'Base Calendar'!I37)</f>
        <v>27</v>
      </c>
      <c r="J37" s="325">
        <f>IFERROR(VLOOKUP(GRef!B244,C_450,9,FALSE),'Base Calendar'!J37)</f>
        <v>28</v>
      </c>
      <c r="K37" s="326">
        <f>IFERROR(VLOOKUP(GRef!B245,C_450,9,FALSE),'Base Calendar'!K37)</f>
        <v>0</v>
      </c>
      <c r="L37" s="146"/>
      <c r="M37" s="325">
        <f>IFERROR(VLOOKUP(GRef!B269,C_450,9,FALSE),'Base Calendar'!M37)</f>
        <v>25</v>
      </c>
      <c r="N37" s="325">
        <f>IFERROR(VLOOKUP(GRef!B270,C_450,9,FALSE),'Base Calendar'!N37)</f>
        <v>26</v>
      </c>
      <c r="O37" s="325">
        <f>IFERROR(VLOOKUP(GRef!B271,C_450,9,FALSE),'Base Calendar'!O37)</f>
        <v>27</v>
      </c>
      <c r="P37" s="325">
        <f>IFERROR(VLOOKUP(GRef!B272,C_450,9,FALSE),'Base Calendar'!P37)</f>
        <v>28</v>
      </c>
      <c r="Q37" s="326">
        <f>IFERROR(VLOOKUP(GRef!B273,C_450,9,FALSE),'Base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IFERROR(VLOOKUP(GRef!B276,C_450,9,FALSE),'Base Calendar'!A45)</f>
        <v>1</v>
      </c>
      <c r="B45" s="124">
        <f>IFERROR(VLOOKUP(GRef!B277,C_450,9,FALSE),'Base Calendar'!B45)</f>
        <v>2</v>
      </c>
      <c r="C45" s="124">
        <f>IFERROR(VLOOKUP(GRef!B278,C_450,9,FALSE),'Base Calendar'!C45)</f>
        <v>3</v>
      </c>
      <c r="D45" s="124">
        <f>IFERROR(VLOOKUP(GRef!B279,C_450,9,FALSE),'Base Calendar'!D45)</f>
        <v>4</v>
      </c>
      <c r="E45" s="324">
        <f>IFERROR(VLOOKUP(GRef!B280,C_450,9,FALSE),'Base Calendar'!E45)</f>
        <v>5</v>
      </c>
      <c r="F45" s="139"/>
      <c r="G45" s="124">
        <f>IFERROR(VLOOKUP(GRef!B304,C_450,9,FALSE),'Base Calendar'!G45)</f>
        <v>0</v>
      </c>
      <c r="H45" s="124">
        <f>IFERROR(VLOOKUP(GRef!B305,C_450,9,FALSE),'Base Calendar'!H45)</f>
        <v>0</v>
      </c>
      <c r="I45" s="124">
        <f>IFERROR(VLOOKUP(GRef!B306,C_450,9,FALSE),'Base Calendar'!I45)</f>
        <v>1</v>
      </c>
      <c r="J45" s="124">
        <f>IFERROR(VLOOKUP(GRef!B307,C_450,9,FALSE),'Base Calendar'!J45)</f>
        <v>2</v>
      </c>
      <c r="K45" s="324">
        <f>IFERROR(VLOOKUP(GRef!B308,C_450,9,FALSE),'Base Calendar'!K45)</f>
        <v>3</v>
      </c>
      <c r="L45" s="146"/>
      <c r="M45" s="124">
        <f>IFERROR(VLOOKUP(GRef!B339,C_450,9,FALSE),'Base Calendar'!M45)</f>
        <v>3</v>
      </c>
      <c r="N45" s="124">
        <f>IFERROR(VLOOKUP(GRef!B340,C_450,9,FALSE),'Base Calendar'!N45)</f>
        <v>4</v>
      </c>
      <c r="O45" s="124">
        <f>IFERROR(VLOOKUP(GRef!B341,C_450,9,FALSE),'Base Calendar'!O45)</f>
        <v>5</v>
      </c>
      <c r="P45" s="124">
        <f>IFERROR(VLOOKUP(GRef!B342,C_450,9,FALSE),'Base Calendar'!P45)</f>
        <v>6</v>
      </c>
      <c r="Q45" s="324">
        <f>IFERROR(VLOOKUP(GRef!B343,C_450,9,FALSE),'Base Calendar'!Q45)</f>
        <v>7</v>
      </c>
    </row>
    <row r="46" spans="1:17" ht="12" customHeight="1">
      <c r="A46" s="124">
        <f>IFERROR(VLOOKUP(GRef!B283,C_450,9,FALSE),'Base Calendar'!A46)</f>
        <v>8</v>
      </c>
      <c r="B46" s="124">
        <f>IFERROR(VLOOKUP(GRef!B284,C_450,9,FALSE),'Base Calendar'!B46)</f>
        <v>9</v>
      </c>
      <c r="C46" s="124">
        <f>IFERROR(VLOOKUP(GRef!B285,C_450,9,FALSE),'Base Calendar'!C46)</f>
        <v>10</v>
      </c>
      <c r="D46" s="124">
        <f>IFERROR(VLOOKUP(GRef!B286,C_450,9,FALSE),'Base Calendar'!D46)</f>
        <v>11</v>
      </c>
      <c r="E46" s="324">
        <f>IFERROR(VLOOKUP(GRef!B287,C_450,9,FALSE),'Base Calendar'!E46)</f>
        <v>12</v>
      </c>
      <c r="F46" s="146"/>
      <c r="G46" s="124">
        <f>IFERROR(VLOOKUP(GRef!B311,C_450,9,FALSE),'Base Calendar'!G46)</f>
        <v>6</v>
      </c>
      <c r="H46" s="124">
        <f>IFERROR(VLOOKUP(GRef!B312,C_450,9,FALSE),'Base Calendar'!H46)</f>
        <v>7</v>
      </c>
      <c r="I46" s="124">
        <f>IFERROR(VLOOKUP(GRef!B313,C_450,9,FALSE),'Base Calendar'!I46)</f>
        <v>8</v>
      </c>
      <c r="J46" s="124">
        <f>IFERROR(VLOOKUP(GRef!B314,C_450,9,FALSE),'Base Calendar'!J46)</f>
        <v>9</v>
      </c>
      <c r="K46" s="324">
        <f>IFERROR(VLOOKUP(GRef!B315,C_450,9,FALSE),'Base Calendar'!K46)</f>
        <v>10</v>
      </c>
      <c r="L46" s="146"/>
      <c r="M46" s="124">
        <f>IFERROR(VLOOKUP(GRef!B346,C_450,9,FALSE),'Base Calendar'!M46)</f>
        <v>10</v>
      </c>
      <c r="N46" s="124">
        <f>IFERROR(VLOOKUP(GRef!B3463,C_450,9,FALSE),'Base Calendar'!N46)</f>
        <v>11</v>
      </c>
      <c r="O46" s="124">
        <f>IFERROR(VLOOKUP(GRef!B348,C_450,9,FALSE),'Base Calendar'!O46)</f>
        <v>12</v>
      </c>
      <c r="P46" s="124">
        <f>IFERROR(VLOOKUP(GRef!B349,C_450,9,FALSE),'Base Calendar'!P46)</f>
        <v>13</v>
      </c>
      <c r="Q46" s="324">
        <f>IFERROR(VLOOKUP(GRef!B350,C_450,9,FALSE),'Base Calendar'!Q46)</f>
        <v>14</v>
      </c>
    </row>
    <row r="47" spans="1:17" ht="12" customHeight="1">
      <c r="A47" s="124">
        <f>IFERROR(VLOOKUP(GRef!B290,C_450,9,FALSE),'Base Calendar'!A47)</f>
        <v>15</v>
      </c>
      <c r="B47" s="124">
        <f>IFERROR(VLOOKUP(GRef!B291,C_450,9,FALSE),'Base Calendar'!B47)</f>
        <v>16</v>
      </c>
      <c r="C47" s="124">
        <f>IFERROR(VLOOKUP(GRef!B292,C_450,9,FALSE),'Base Calendar'!C47)</f>
        <v>17</v>
      </c>
      <c r="D47" s="124">
        <f>IFERROR(VLOOKUP(GRef!B293,C_450,9,FALSE),'Base Calendar'!D47)</f>
        <v>18</v>
      </c>
      <c r="E47" s="324" t="str">
        <f>IFERROR(VLOOKUP(GRef!B294,C_450,9,FALSE),'Base Calendar'!E47)</f>
        <v>◯</v>
      </c>
      <c r="F47" s="146"/>
      <c r="G47" s="124">
        <f>IFERROR(VLOOKUP(GRef!B318,C_450,9,FALSE),'Base Calendar'!G47)</f>
        <v>13</v>
      </c>
      <c r="H47" s="124">
        <f>IFERROR(VLOOKUP(GRef!B319,C_450,9,FALSE),'Base Calendar'!H47)</f>
        <v>14</v>
      </c>
      <c r="I47" s="124">
        <f>IFERROR(VLOOKUP(GRef!B320,C_450,9,FALSE),'Base Calendar'!I47)</f>
        <v>15</v>
      </c>
      <c r="J47" s="124">
        <f>IFERROR(VLOOKUP(GRef!B321,C_450,9,FALSE),'Base Calendar'!J47)</f>
        <v>16</v>
      </c>
      <c r="K47" s="324">
        <f>IFERROR(VLOOKUP(GRef!B322,C_450,9,FALSE),'Base Calendar'!K47)</f>
        <v>17</v>
      </c>
      <c r="L47" s="323"/>
      <c r="M47" s="124">
        <f>IFERROR(VLOOKUP(GRef!B353,C_450,9,FALSE),'Base Calendar'!M47)</f>
        <v>17</v>
      </c>
      <c r="N47" s="124">
        <f>IFERROR(VLOOKUP(GRef!B354,C_450,9,FALSE),'Base Calendar'!N47)</f>
        <v>18</v>
      </c>
      <c r="O47" s="124">
        <f>IFERROR(VLOOKUP(GRef!B355,C_450,9,FALSE),'Base Calendar'!O47)</f>
        <v>19</v>
      </c>
      <c r="P47" s="124">
        <f>IFERROR(VLOOKUP(GRef!B356,C_450,9,FALSE),'Base Calendar'!P47)</f>
        <v>20</v>
      </c>
      <c r="Q47" s="324">
        <f>IFERROR(VLOOKUP(GRef!B357,C_450,9,FALSE),'Base Calendar'!Q47)</f>
        <v>21</v>
      </c>
    </row>
    <row r="48" spans="1:17" ht="12" customHeight="1">
      <c r="A48" s="124">
        <f>IFERROR(VLOOKUP(GRef!B297,C_450,9,FALSE),'Base Calendar'!A48)</f>
        <v>22</v>
      </c>
      <c r="B48" s="124">
        <f>IFERROR(VLOOKUP(GRef!B298,C_450,9,FALSE),'Base Calendar'!B48)</f>
        <v>23</v>
      </c>
      <c r="C48" s="124">
        <f>IFERROR(VLOOKUP(GRef!B299,C_450,9,FALSE),'Base Calendar'!C48)</f>
        <v>24</v>
      </c>
      <c r="D48" s="124">
        <f>IFERROR(VLOOKUP(GRef!B300,C_450,9,FALSE),'Base Calendar'!D48)</f>
        <v>25</v>
      </c>
      <c r="E48" s="324">
        <f>IFERROR(VLOOKUP(GRef!B301,C_450,9,FALSE),'Base Calendar'!E48)</f>
        <v>26</v>
      </c>
      <c r="F48" s="146"/>
      <c r="G48" s="124">
        <f>IFERROR(VLOOKUP(GRef!B325,C_450,9,FALSE),'Base Calendar'!G48)</f>
        <v>20</v>
      </c>
      <c r="H48" s="124">
        <f>IFERROR(VLOOKUP(GRef!B326,C_450,9,FALSE),'Base Calendar'!H48)</f>
        <v>21</v>
      </c>
      <c r="I48" s="124">
        <f>IFERROR(VLOOKUP(GRef!B327,C_450,9,FALSE),'Base Calendar'!I48)</f>
        <v>22</v>
      </c>
      <c r="J48" s="124">
        <f>IFERROR(VLOOKUP(GRef!B328,C_450,9,FALSE),'Base Calendar'!J48)</f>
        <v>23</v>
      </c>
      <c r="K48" s="324">
        <f>IFERROR(VLOOKUP(GRef!B329,C_450,9,FALSE),'Base Calendar'!K48)</f>
        <v>24</v>
      </c>
      <c r="L48" s="146"/>
      <c r="M48" s="124">
        <f>IFERROR(VLOOKUP(GRef!B360,C_450,9,FALSE),'Base Calendar'!M48)</f>
        <v>24</v>
      </c>
      <c r="N48" s="124">
        <f>IFERROR(VLOOKUP(GRef!B361,C_450,9,FALSE),'Base Calendar'!N48)</f>
        <v>25</v>
      </c>
      <c r="O48" s="124">
        <f>IFERROR(VLOOKUP(GRef!B362,C_450,9,FALSE),'Base Calendar'!O48)</f>
        <v>26</v>
      </c>
      <c r="P48" s="124">
        <f>IFERROR(VLOOKUP(GRef!B363,C_450,9,FALSE),'Base Calendar'!P48)</f>
        <v>27</v>
      </c>
      <c r="Q48" s="324">
        <f>IFERROR(VLOOKUP(GRef!B364,C_450,9,FALSE),'Base Calendar'!Q48)</f>
        <v>28</v>
      </c>
    </row>
    <row r="49" spans="1:19" ht="12" customHeight="1" thickBot="1">
      <c r="A49" s="325">
        <f>IFERROR(VLOOKUP(GRef!B304,C_450,9,FALSE),'Base Calendar'!A49)</f>
        <v>29</v>
      </c>
      <c r="B49" s="325">
        <f>IFERROR(VLOOKUP(GRef!B305,C_450,9,FALSE),'Base Calendar'!B49)</f>
        <v>30</v>
      </c>
      <c r="C49" s="325" t="str">
        <f>IFERROR(VLOOKUP(GRef!B306,C_450,9,FALSE),'Base Calendar'!C49)</f>
        <v xml:space="preserve"> </v>
      </c>
      <c r="D49" s="325" t="str">
        <f>IFERROR(VLOOKUP(GRef!B307,C_450,9,FALSE),'Base Calendar'!D49)</f>
        <v xml:space="preserve"> </v>
      </c>
      <c r="E49" s="326" t="str">
        <f>IFERROR(VLOOKUP(GRef!B308,C_450,9,FALSE),'Base Calendar'!E49)</f>
        <v xml:space="preserve"> </v>
      </c>
      <c r="F49" s="146"/>
      <c r="G49" s="325" t="str">
        <f>IFERROR(VLOOKUP(GRef!B332,C_450,9,FALSE),'Base Calendar'!G49)</f>
        <v>●</v>
      </c>
      <c r="H49" s="325">
        <f>IFERROR(VLOOKUP(GRef!B333,C_450,9,FALSE),'Base Calendar'!H49)</f>
        <v>28</v>
      </c>
      <c r="I49" s="325">
        <f>IFERROR(VLOOKUP(GRef!B334,C_450,9,FALSE),'Base Calendar'!I49)</f>
        <v>29</v>
      </c>
      <c r="J49" s="325">
        <f>IFERROR(VLOOKUP(GRef!B335,C_450,9,FALSE),'Base Calendar'!J49)</f>
        <v>30</v>
      </c>
      <c r="K49" s="326" t="str">
        <f>IFERROR(VLOOKUP(GRef!B336,C_450,9,FALSE),'Base Calendar'!K49)</f>
        <v></v>
      </c>
      <c r="L49" s="169"/>
      <c r="M49" s="325">
        <f>IFERROR(VLOOKUP(GRef!B367,C_450,9,FALSE),'Base Calendar'!M49)</f>
        <v>0</v>
      </c>
      <c r="N49" s="325">
        <f>IFERROR(VLOOKUP(GRef!B368,C_450,9,FALSE),'Base Calendar'!N49)</f>
        <v>0</v>
      </c>
      <c r="O49" s="325">
        <f>IFERROR(VLOOKUP(GRef!B369,C_450,9,FALSE),'Base Calendar'!O49)</f>
        <v>0</v>
      </c>
      <c r="P49" s="325">
        <f>IFERROR(VLOOKUP(GRef!B370,C_450,9,FALSE),'Base Calendar'!P49)</f>
        <v>0</v>
      </c>
      <c r="Q49" s="326">
        <f>IFERROR(VLOOKUP(GRef!B371,C_450,9,FALSE),'Base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1">
        <f>DAY(GRef!S378)</f>
        <v>31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2hhrIywferc4TH/9i+uzuE/E0kr6ra6T6RuSRN5aIrrUp9L+VInPb9oHYf8IkxuzGmLDFMX7IkyR576fKH1ZGQ==" saltValue="m/24oem9kGh+Be6+ubMEK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55" priority="7" stopIfTrue="1" operator="equal">
      <formula>0</formula>
    </cfRule>
  </conditionalFormatting>
  <conditionalFormatting sqref="A9:Q13">
    <cfRule type="cellIs" dxfId="54" priority="4" stopIfTrue="1" operator="equal">
      <formula>0</formula>
    </cfRule>
    <cfRule type="cellIs" dxfId="53" priority="5" stopIfTrue="1" operator="equal">
      <formula>15.5</formula>
    </cfRule>
    <cfRule type="cellIs" dxfId="52" priority="6" stopIfTrue="1" operator="equal">
      <formula>0</formula>
    </cfRule>
  </conditionalFormatting>
  <conditionalFormatting sqref="A21:Q25">
    <cfRule type="cellIs" dxfId="51" priority="3" stopIfTrue="1" operator="equal">
      <formula>0</formula>
    </cfRule>
  </conditionalFormatting>
  <conditionalFormatting sqref="A33:Q37">
    <cfRule type="cellIs" dxfId="50" priority="2" stopIfTrue="1" operator="equal">
      <formula>0</formula>
    </cfRule>
  </conditionalFormatting>
  <conditionalFormatting sqref="A45:Q49">
    <cfRule type="cellIs" dxfId="49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4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GRef!T1</f>
        <v>460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GRef!T376</f>
        <v>196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IFERROR(VLOOKUP(GRef!B3,C_460,8,FALSE),'Base Calendar'!A9)</f>
        <v>2</v>
      </c>
      <c r="B9" s="124">
        <f>IFERROR(VLOOKUP(GRef!B4,C_460,8,FALSE),'Base Calendar'!B9)</f>
        <v>3</v>
      </c>
      <c r="C9" s="124">
        <f>IFERROR(VLOOKUP(GRef!B5,C_460,8,FALSE),'Base Calendar'!C9)</f>
        <v>4</v>
      </c>
      <c r="D9" s="124">
        <f>IFERROR(VLOOKUP(GRef!B6,C_460,8,FALSE),'Base Calendar'!D9)</f>
        <v>5</v>
      </c>
      <c r="E9" s="324">
        <f>IFERROR(VLOOKUP(GRef!B7,C_460,8,FALSE),'Base Calendar'!E9)</f>
        <v>6</v>
      </c>
      <c r="F9" s="146"/>
      <c r="G9" s="124">
        <f>IFERROR(VLOOKUP(GRef!B31,C_460,8,FALSE),'Base Calendar'!G9)</f>
        <v>0</v>
      </c>
      <c r="H9" s="124">
        <f>IFERROR(VLOOKUP(GRef!B32,C_460,8,FALSE),'Base Calendar'!H9)</f>
        <v>0</v>
      </c>
      <c r="I9" s="124">
        <f>IFERROR(VLOOKUP(GRef!B33,C_460,8,FALSE),'Base Calendar'!I9)</f>
        <v>1</v>
      </c>
      <c r="J9" s="124">
        <f>IFERROR(VLOOKUP(GRef!B34,C_460,8,FALSE),'Base Calendar'!J9)</f>
        <v>2</v>
      </c>
      <c r="K9" s="324">
        <f>IFERROR(VLOOKUP(GRef!B35,C_460,8,FALSE),'Base Calendar'!K9)</f>
        <v>3</v>
      </c>
      <c r="L9" s="146"/>
      <c r="M9" s="124" t="str">
        <f>IFERROR(VLOOKUP(GRef!B66,C_460,8,FALSE),'Base Calendar'!M9)</f>
        <v>●</v>
      </c>
      <c r="N9" s="124">
        <f>IFERROR(VLOOKUP(GRef!B67,C_460,8,FALSE),'Base Calendar'!N9)</f>
        <v>4</v>
      </c>
      <c r="O9" s="124">
        <f>IFERROR(VLOOKUP(GRef!B68,C_460,8,FALSE),'Base Calendar'!O9)</f>
        <v>5</v>
      </c>
      <c r="P9" s="124">
        <f>IFERROR(VLOOKUP(GRef!B69,C_460,8,FALSE),'Base Calendar'!P9)</f>
        <v>6</v>
      </c>
      <c r="Q9" s="324">
        <f>IFERROR(VLOOKUP(GRef!B70,C_460,8,FALSE),'Base Calendar'!Q9)</f>
        <v>7</v>
      </c>
      <c r="S9" s="147"/>
    </row>
    <row r="10" spans="1:19" ht="12" customHeight="1">
      <c r="A10" s="124">
        <f>IFERROR(VLOOKUP(GRef!B10,C_460,8,FALSE),'Base Calendar'!A10)</f>
        <v>9</v>
      </c>
      <c r="B10" s="124">
        <f>IFERROR(VLOOKUP(GRef!B11,C_460,8,FALSE),'Base Calendar'!B10)</f>
        <v>10</v>
      </c>
      <c r="C10" s="124">
        <f>IFERROR(VLOOKUP(GRef!B12,C_460,8,FALSE),'Base Calendar'!C10)</f>
        <v>11</v>
      </c>
      <c r="D10" s="124">
        <f>IFERROR(VLOOKUP(GRef!B13,C_460,8,FALSE),'Base Calendar'!D10)</f>
        <v>12</v>
      </c>
      <c r="E10" s="324">
        <f>IFERROR(VLOOKUP(GRef!B14,C_460,8,FALSE),'Base Calendar'!E10)</f>
        <v>13</v>
      </c>
      <c r="F10" s="323"/>
      <c r="G10" s="347" t="str">
        <f>IFERROR(VLOOKUP(GRef!B38,C_460,8,FALSE),'Base Calendar'!G10)</f>
        <v></v>
      </c>
      <c r="H10" s="347">
        <f>IFERROR(VLOOKUP(GRef!B39,C_460,8,FALSE),'Base Calendar'!H10)</f>
        <v>7</v>
      </c>
      <c r="I10" s="347">
        <f>IFERROR(VLOOKUP(GRef!B40,C_460,8,FALSE),'Base Calendar'!I10)</f>
        <v>8</v>
      </c>
      <c r="J10" s="347">
        <f>IFERROR(VLOOKUP(GRef!B41,C_460,8,FALSE),'Base Calendar'!J10)</f>
        <v>9</v>
      </c>
      <c r="K10" s="348">
        <f>IFERROR(VLOOKUP(GRef!B42,C_460,8,FALSE),'Base Calendar'!K10)</f>
        <v>10</v>
      </c>
      <c r="L10" s="146"/>
      <c r="M10" s="124">
        <f>IFERROR(VLOOKUP(GRef!B73,C_460,8,FALSE),'Base Calendar'!M10)</f>
        <v>10</v>
      </c>
      <c r="N10" s="124">
        <f>IFERROR(VLOOKUP(GRef!B74,C_460,8,FALSE),'Base Calendar'!N10)</f>
        <v>11</v>
      </c>
      <c r="O10" s="124">
        <f>IFERROR(VLOOKUP(GRef!B75,C_460,8,FALSE),'Base Calendar'!O10)</f>
        <v>12</v>
      </c>
      <c r="P10" s="124">
        <f>IFERROR(VLOOKUP(GRef!B76,C_460,8,FALSE),'Base Calendar'!P10)</f>
        <v>13</v>
      </c>
      <c r="Q10" s="324">
        <f>IFERROR(VLOOKUP(GRef!B77,C_460,8,FALSE),'Base Calendar'!Q10)</f>
        <v>14</v>
      </c>
    </row>
    <row r="11" spans="1:19" ht="12" customHeight="1">
      <c r="A11" s="124">
        <f>IFERROR(VLOOKUP(GRef!B17,C_460,8,FALSE),'Base Calendar'!A11)</f>
        <v>16</v>
      </c>
      <c r="B11" s="124">
        <f>IFERROR(VLOOKUP(GRef!B18,C_460,8,FALSE),'Base Calendar'!B11)</f>
        <v>17</v>
      </c>
      <c r="C11" s="124">
        <f>IFERROR(VLOOKUP(GRef!B19,C_460,8,FALSE),'Base Calendar'!C11)</f>
        <v>18</v>
      </c>
      <c r="D11" s="124">
        <f>IFERROR(VLOOKUP(GRef!B20,C_460,8,FALSE),'Base Calendar'!D11)</f>
        <v>19</v>
      </c>
      <c r="E11" s="324">
        <f>IFERROR(VLOOKUP(GRef!B21,C_460,8,FALSE),'Base Calendar'!E11)</f>
        <v>20</v>
      </c>
      <c r="F11" s="146"/>
      <c r="G11" s="124">
        <f>IFERROR(VLOOKUP(GRef!B45,C_460,8,FALSE),'Base Calendar'!G11)</f>
        <v>13</v>
      </c>
      <c r="H11" s="124">
        <f>IFERROR(VLOOKUP(GRef!B46,C_460,8,FALSE),'Base Calendar'!H11)</f>
        <v>14</v>
      </c>
      <c r="I11" s="124">
        <f>IFERROR(VLOOKUP(GRef!B47,C_460,8,FALSE),'Base Calendar'!I11)</f>
        <v>15</v>
      </c>
      <c r="J11" s="124">
        <f>IFERROR(VLOOKUP(GRef!B48,C_460,8,FALSE),'Base Calendar'!J11)</f>
        <v>16</v>
      </c>
      <c r="K11" s="324">
        <f>IFERROR(VLOOKUP(GRef!B49,C_460,8,FALSE),'Base Calendar'!K11)</f>
        <v>17</v>
      </c>
      <c r="L11" s="146"/>
      <c r="M11" s="124">
        <f>IFERROR(VLOOKUP(GRef!B80,C_460,8,FALSE),'Base Calendar'!M11)</f>
        <v>17</v>
      </c>
      <c r="N11" s="124">
        <f>IFERROR(VLOOKUP(GRef!B81,C_460,8,FALSE),'Base Calendar'!N11)</f>
        <v>18</v>
      </c>
      <c r="O11" s="124">
        <f>IFERROR(VLOOKUP(GRef!B82,C_460,8,FALSE),'Base Calendar'!O11)</f>
        <v>19</v>
      </c>
      <c r="P11" s="124">
        <f>IFERROR(VLOOKUP(GRef!B83,C_460,8,FALSE),'Base Calendar'!P11)</f>
        <v>20</v>
      </c>
      <c r="Q11" s="324">
        <f>IFERROR(VLOOKUP(GRef!B84,C_460,8,FALSE),'Base Calendar'!Q11)</f>
        <v>21</v>
      </c>
    </row>
    <row r="12" spans="1:19" ht="12" customHeight="1">
      <c r="A12" s="124">
        <f>IFERROR(VLOOKUP(GRef!B24,C_460,8,FALSE),'Base Calendar'!A12)</f>
        <v>23</v>
      </c>
      <c r="B12" s="124">
        <f>IFERROR(VLOOKUP(GRef!B25,C_460,8,FALSE),'Base Calendar'!B12)</f>
        <v>24</v>
      </c>
      <c r="C12" s="124">
        <f>IFERROR(VLOOKUP(GRef!B26,C_460,8,FALSE),'Base Calendar'!C12)</f>
        <v>25</v>
      </c>
      <c r="D12" s="124">
        <f>IFERROR(VLOOKUP(GRef!B27,C_460,8,FALSE),'Base Calendar'!D12)</f>
        <v>26</v>
      </c>
      <c r="E12" s="324">
        <f>IFERROR(VLOOKUP(GRef!B28,C_460,8,FALSE),'Base Calendar'!E12)</f>
        <v>27</v>
      </c>
      <c r="F12" s="146"/>
      <c r="G12" s="124">
        <f>IFERROR(VLOOKUP(GRef!B52,C_460,8,FALSE),'Base Calendar'!G12)</f>
        <v>20</v>
      </c>
      <c r="H12" s="124">
        <f>IFERROR(VLOOKUP(GRef!B53,C_460,8,FALSE),'Base Calendar'!H12)</f>
        <v>21</v>
      </c>
      <c r="I12" s="124">
        <f>IFERROR(VLOOKUP(GRef!B54,C_460,8,FALSE),'Base Calendar'!I12)</f>
        <v>22</v>
      </c>
      <c r="J12" s="124">
        <f>IFERROR(VLOOKUP(GRef!B55,C_460,8,FALSE),'Base Calendar'!J12)</f>
        <v>23</v>
      </c>
      <c r="K12" s="324">
        <f>IFERROR(VLOOKUP(GRef!B56,C_460,8,FALSE),'Base Calendar'!K12)</f>
        <v>24</v>
      </c>
      <c r="L12" s="146"/>
      <c r="M12" s="124">
        <f>IFERROR(VLOOKUP(GRef!B87,C_460,8,FALSE),'Base Calendar'!M12)</f>
        <v>24</v>
      </c>
      <c r="N12" s="124">
        <f>IFERROR(VLOOKUP(GRef!B88,C_460,8,FALSE),'Base Calendar'!N12)</f>
        <v>25</v>
      </c>
      <c r="O12" s="124">
        <f>IFERROR(VLOOKUP(GRef!B89,C_460,8,FALSE),'Base Calendar'!O12)</f>
        <v>26</v>
      </c>
      <c r="P12" s="124">
        <f>IFERROR(VLOOKUP(GRef!B90,C_460,8,FALSE),'Base Calendar'!P12)</f>
        <v>27</v>
      </c>
      <c r="Q12" s="324">
        <f>IFERROR(VLOOKUP(GRef!B91,C_460,8,FALSE),'Base Calendar'!Q12)</f>
        <v>28</v>
      </c>
    </row>
    <row r="13" spans="1:19" ht="12" customHeight="1" thickBot="1">
      <c r="A13" s="325">
        <f>IFERROR(VLOOKUP(GRef!B31,C_460,8,FALSE),'Base Calendar'!A13)</f>
        <v>30</v>
      </c>
      <c r="B13" s="325">
        <f>IFERROR(VLOOKUP(GRef!B32,C_460,8,FALSE),'Base Calendar'!B13)</f>
        <v>31</v>
      </c>
      <c r="C13" s="325">
        <f>IFERROR(VLOOKUP(GRef!B33,C_460,8,FALSE),'Base Calendar'!C13)</f>
        <v>0</v>
      </c>
      <c r="D13" s="325"/>
      <c r="E13" s="326">
        <f>IFERROR(VLOOKUP(GRef!B35,C_460,8,FALSE),'Base Calendar'!E13)</f>
        <v>0</v>
      </c>
      <c r="F13" s="146"/>
      <c r="G13" s="325">
        <f>IFERROR(VLOOKUP(GRef!B59,C_460,8,FALSE),'Base Calendar'!G13)</f>
        <v>27</v>
      </c>
      <c r="H13" s="325">
        <f>IFERROR(VLOOKUP(GRef!B60,C_460,8,FALSE),'Base Calendar'!H13)</f>
        <v>28</v>
      </c>
      <c r="I13" s="325">
        <f>IFERROR(VLOOKUP(GRef!B61,C_460,8,FALSE),'Base Calendar'!I13)</f>
        <v>29</v>
      </c>
      <c r="J13" s="325">
        <f>IFERROR(VLOOKUP(GRef!B62,C_460,8,FALSE),'Base Calendar'!J13)</f>
        <v>30</v>
      </c>
      <c r="K13" s="326">
        <f>IFERROR(VLOOKUP(GRef!B63,C_460,8,FALSE),'Base Calendar'!K13)</f>
        <v>31</v>
      </c>
      <c r="L13" s="146"/>
      <c r="M13" s="325">
        <f>IFERROR(VLOOKUP(GRef!B94,C_460,8,FALSE),'Base Calendar'!M13)</f>
        <v>0</v>
      </c>
      <c r="N13" s="325">
        <f>IFERROR(VLOOKUP(GRef!B95,C_460,8,FALSE),'Base Calendar'!N13)</f>
        <v>0</v>
      </c>
      <c r="O13" s="325">
        <f>IFERROR(VLOOKUP(GRef!B96,C_460,8,FALSE),'Base Calendar'!O13)</f>
        <v>0</v>
      </c>
      <c r="P13" s="325">
        <f>IFERROR(VLOOKUP(GRef!B97,C_460,8,FALSE),'Base Calendar'!P13)</f>
        <v>0</v>
      </c>
      <c r="Q13" s="326">
        <f>IFERROR(VLOOKUP(GRef!B98,C_460,8,FALSE),'Base Calendar'!Q13)</f>
        <v>0</v>
      </c>
    </row>
    <row r="14" spans="1:19" ht="12" customHeight="1">
      <c r="D14" s="149"/>
      <c r="E14" s="149"/>
      <c r="F14" s="149"/>
      <c r="G14" s="148">
        <f>DAY(GRef!T377)</f>
        <v>6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 t="s">
        <v>1379</v>
      </c>
      <c r="H15" s="149" t="s">
        <v>1412</v>
      </c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IFERROR(VLOOKUP(GRef!B94,C_460,8,FALSE),'Base Calendar'!A21)</f>
        <v>1</v>
      </c>
      <c r="B21" s="124">
        <f>IFERROR(VLOOKUP(GRef!B95,C_460,8,FALSE),'Base Calendar'!B21)</f>
        <v>2</v>
      </c>
      <c r="C21" s="124">
        <f>IFERROR(VLOOKUP(GRef!B96,C_460,8,FALSE),'Base Calendar'!C21)</f>
        <v>3</v>
      </c>
      <c r="D21" s="124">
        <f>IFERROR(VLOOKUP(GRef!B97,C_460,8,FALSE),'Base Calendar'!D21)</f>
        <v>4</v>
      </c>
      <c r="E21" s="324">
        <f>IFERROR(VLOOKUP(GRef!B98,C_460,8,FALSE),'Base Calendar'!E21)</f>
        <v>5</v>
      </c>
      <c r="F21" s="146"/>
      <c r="G21" s="124" t="str">
        <f>IFERROR(VLOOKUP(GRef!B122,C_460,8,FALSE),'Base Calendar'!G21)</f>
        <v xml:space="preserve"> </v>
      </c>
      <c r="H21" s="124">
        <f>IFERROR(VLOOKUP(GRef!B123,C_460,8,FALSE),'Base Calendar'!H21)</f>
        <v>0</v>
      </c>
      <c r="I21" s="124">
        <f>IFERROR(VLOOKUP(GRef!B124,C_460,8,FALSE),'Base Calendar'!I21)</f>
        <v>0</v>
      </c>
      <c r="J21" s="124">
        <f>IFERROR(VLOOKUP(GRef!B125,C_460,8,FALSE),'Base Calendar'!J21)</f>
        <v>1</v>
      </c>
      <c r="K21" s="324">
        <f>IFERROR(VLOOKUP(GRef!B126,C_460,8,FALSE),'Base Calendar'!K21)</f>
        <v>2</v>
      </c>
      <c r="L21" s="146"/>
      <c r="M21" s="124">
        <f>IFERROR(VLOOKUP(GRef!B157,C_460,8,FALSE),'Base Calendar'!M21)</f>
        <v>3</v>
      </c>
      <c r="N21" s="124">
        <f>IFERROR(VLOOKUP(GRef!B158,C_460,8,FALSE),'Base Calendar'!N21)</f>
        <v>4</v>
      </c>
      <c r="O21" s="124">
        <f>IFERROR(VLOOKUP(GRef!B159,C_460,8,FALSE),'Base Calendar'!O21)</f>
        <v>5</v>
      </c>
      <c r="P21" s="124">
        <f>IFERROR(VLOOKUP(GRef!B160,C_460,8,FALSE),'Base Calendar'!P21)</f>
        <v>6</v>
      </c>
      <c r="Q21" s="324">
        <f>IFERROR(VLOOKUP(GRef!B161,C_460,8,FALSE),'Base Calendar'!Q21)</f>
        <v>7</v>
      </c>
    </row>
    <row r="22" spans="1:17" ht="12" customHeight="1">
      <c r="A22" s="124">
        <f>IFERROR(VLOOKUP(GRef!B101,C_460,8,FALSE),'Base Calendar'!A22)</f>
        <v>8</v>
      </c>
      <c r="B22" s="124">
        <f>IFERROR(VLOOKUP(GRef!B102,C_460,8,FALSE),'Base Calendar'!B22)</f>
        <v>9</v>
      </c>
      <c r="C22" s="124">
        <f>IFERROR(VLOOKUP(GRef!B103,C_460,8,FALSE),'Base Calendar'!C22)</f>
        <v>10</v>
      </c>
      <c r="D22" s="124">
        <f>IFERROR(VLOOKUP(GRef!B104,C_460,8,FALSE),'Base Calendar'!D22)</f>
        <v>11</v>
      </c>
      <c r="E22" s="324">
        <f>IFERROR(VLOOKUP(GRef!B105,C_460,8,FALSE),'Base Calendar'!E22)</f>
        <v>12</v>
      </c>
      <c r="F22" s="146"/>
      <c r="G22" s="124">
        <f>IFERROR(VLOOKUP(GRef!B129,C_460,8,FALSE),'Base Calendar'!G22)</f>
        <v>5</v>
      </c>
      <c r="H22" s="124">
        <f>IFERROR(VLOOKUP(GRef!B130,C_460,8,FALSE),'Base Calendar'!H22)</f>
        <v>6</v>
      </c>
      <c r="I22" s="124">
        <f>IFERROR(VLOOKUP(GRef!B131,C_460,8,FALSE),'Base Calendar'!I22)</f>
        <v>7</v>
      </c>
      <c r="J22" s="124">
        <f>IFERROR(VLOOKUP(GRef!B132,C_460,8,FALSE),'Base Calendar'!J22)</f>
        <v>8</v>
      </c>
      <c r="K22" s="324">
        <f>IFERROR(VLOOKUP(GRef!B133,C_460,8,FALSE),'Base Calendar'!K22)</f>
        <v>9</v>
      </c>
      <c r="L22" s="146"/>
      <c r="M22" s="124">
        <f>IFERROR(VLOOKUP(GRef!B164,C_460,8,FALSE),'Base Calendar'!M22)</f>
        <v>10</v>
      </c>
      <c r="N22" s="124">
        <f>IFERROR(VLOOKUP(GRef!B165,C_460,8,FALSE),'Base Calendar'!N22)</f>
        <v>11</v>
      </c>
      <c r="O22" s="124">
        <f>IFERROR(VLOOKUP(GRef!B166,C_460,8,FALSE),'Base Calendar'!O22)</f>
        <v>12</v>
      </c>
      <c r="P22" s="124">
        <f>IFERROR(VLOOKUP(GRef!B167,C_460,8,FALSE),'Base Calendar'!P22)</f>
        <v>13</v>
      </c>
      <c r="Q22" s="324">
        <f>IFERROR(VLOOKUP(GRef!B168,C_460,8,FALSE),'Base Calendar'!Q22)</f>
        <v>14</v>
      </c>
    </row>
    <row r="23" spans="1:17" ht="12" customHeight="1">
      <c r="A23" s="347">
        <f>IFERROR(VLOOKUP(GRef!B108,C_460,8,FALSE),'Base Calendar'!A23)</f>
        <v>15</v>
      </c>
      <c r="B23" s="124">
        <f>IFERROR(VLOOKUP(GRef!B109,C_460,8,FALSE),'Base Calendar'!B23)</f>
        <v>16</v>
      </c>
      <c r="C23" s="124">
        <f>IFERROR(VLOOKUP(GRef!B110,C_460,8,FALSE),'Base Calendar'!C23)</f>
        <v>17</v>
      </c>
      <c r="D23" s="124">
        <f>IFERROR(VLOOKUP(GRef!B111,C_460,8,FALSE),'Base Calendar'!D23)</f>
        <v>18</v>
      </c>
      <c r="E23" s="324">
        <f>IFERROR(VLOOKUP(GRef!B112,C_460,8,FALSE),'Base Calendar'!E23)</f>
        <v>19</v>
      </c>
      <c r="F23" s="146"/>
      <c r="G23" s="124">
        <f>IFERROR(VLOOKUP(GRef!B136,C_460,8,FALSE),'Base Calendar'!G23)</f>
        <v>12</v>
      </c>
      <c r="H23" s="124">
        <f>IFERROR(VLOOKUP(GRef!B137,C_460,8,FALSE),'Base Calendar'!H23)</f>
        <v>13</v>
      </c>
      <c r="I23" s="124">
        <f>IFERROR(VLOOKUP(GRef!B138,C_460,8,FALSE),'Base Calendar'!I23)</f>
        <v>14</v>
      </c>
      <c r="J23" s="124">
        <f>IFERROR(VLOOKUP(GRef!B139,C_460,8,FALSE),'Base Calendar'!J23)</f>
        <v>15</v>
      </c>
      <c r="K23" s="324">
        <f>IFERROR(VLOOKUP(GRef!B140,C_460,8,FALSE),'Base Calendar'!K23)</f>
        <v>16</v>
      </c>
      <c r="L23" s="146"/>
      <c r="M23" s="124">
        <f>IFERROR(VLOOKUP(GRef!B171,C_460,8,FALSE),'Base Calendar'!M23)</f>
        <v>17</v>
      </c>
      <c r="N23" s="124">
        <f>IFERROR(VLOOKUP(GRef!B172,C_460,8,FALSE),'Base Calendar'!N23)</f>
        <v>18</v>
      </c>
      <c r="O23" s="124">
        <f>IFERROR(VLOOKUP(GRef!B173,C_460,8,FALSE),'Base Calendar'!O23)</f>
        <v>19</v>
      </c>
      <c r="P23" s="124">
        <f>IFERROR(VLOOKUP(GRef!B174,C_460,8,FALSE),'Base Calendar'!P23)</f>
        <v>20</v>
      </c>
      <c r="Q23" s="324">
        <f>IFERROR(VLOOKUP(GRef!B175,C_460,8,FALSE),'Base Calendar'!Q23)</f>
        <v>21</v>
      </c>
    </row>
    <row r="24" spans="1:17" ht="12" customHeight="1">
      <c r="A24" s="124">
        <f>IFERROR(VLOOKUP(GRef!B115,C_460,8,FALSE),'Base Calendar'!A24)</f>
        <v>22</v>
      </c>
      <c r="B24" s="124">
        <f>IFERROR(VLOOKUP(GRef!B116,C_460,8,FALSE),'Base Calendar'!B24)</f>
        <v>23</v>
      </c>
      <c r="C24" s="124">
        <f>IFERROR(VLOOKUP(GRef!B117,C_460,8,FALSE),'Base Calendar'!C24)</f>
        <v>24</v>
      </c>
      <c r="D24" s="124">
        <f>IFERROR(VLOOKUP(GRef!B118,C_460,8,FALSE),'Base Calendar'!D24)</f>
        <v>25</v>
      </c>
      <c r="E24" s="324">
        <f>IFERROR(VLOOKUP(GRef!B119,C_460,8,FALSE),'Base Calendar'!E24)</f>
        <v>26</v>
      </c>
      <c r="F24" s="146"/>
      <c r="G24" s="124" t="str">
        <f>IFERROR(VLOOKUP(GRef!B143,C_460,8,FALSE),'Base Calendar'!G24)</f>
        <v>◯</v>
      </c>
      <c r="H24" s="124" t="str">
        <f>IFERROR(VLOOKUP(GRef!B144,C_460,8,FALSE),'Base Calendar'!H24)</f>
        <v>◯</v>
      </c>
      <c r="I24" s="124" t="str">
        <f>IFERROR(VLOOKUP(GRef!B145,C_460,8,FALSE),'Base Calendar'!I24)</f>
        <v>◯</v>
      </c>
      <c r="J24" s="124" t="str">
        <f>IFERROR(VLOOKUP(GRef!B146,C_460,8,FALSE),'Base Calendar'!J24)</f>
        <v>●</v>
      </c>
      <c r="K24" s="324" t="str">
        <f>IFERROR(VLOOKUP(GRef!B147,C_460,8,FALSE),'Base Calendar'!K24)</f>
        <v>●</v>
      </c>
      <c r="L24" s="146"/>
      <c r="M24" s="124" t="str">
        <f>IFERROR(VLOOKUP(GRef!B178,C_460,8,FALSE),'Base Calendar'!M24)</f>
        <v>◯</v>
      </c>
      <c r="N24" s="124" t="str">
        <f>IFERROR(VLOOKUP(GRef!B179,C_460,8,FALSE),'Base Calendar'!N24)</f>
        <v>●</v>
      </c>
      <c r="O24" s="124" t="str">
        <f>IFERROR(VLOOKUP(GRef!B180,C_460,8,FALSE),'Base Calendar'!O24)</f>
        <v>◯</v>
      </c>
      <c r="P24" s="124" t="str">
        <f>IFERROR(VLOOKUP(GRef!B181,C_460,8,FALSE),'Base Calendar'!P24)</f>
        <v>◯</v>
      </c>
      <c r="Q24" s="324" t="str">
        <f>IFERROR(VLOOKUP(GRef!B182,C_460,8,FALSE),'Base Calendar'!Q24)</f>
        <v>◯</v>
      </c>
    </row>
    <row r="25" spans="1:17" ht="12" customHeight="1" thickBot="1">
      <c r="A25" s="325">
        <f>IFERROR(VLOOKUP(GRef!B122,C_460,8,FALSE),'Base Calendar'!A25)</f>
        <v>29</v>
      </c>
      <c r="B25" s="325">
        <f>IFERROR(VLOOKUP(GRef!B123,C_460,8,FALSE),'Base Calendar'!B25)</f>
        <v>30</v>
      </c>
      <c r="C25" s="325">
        <f>IFERROR(VLOOKUP(GRef!B124,C_460,8,FALSE),'Base Calendar'!C25)</f>
        <v>31</v>
      </c>
      <c r="D25" s="325">
        <f>IFERROR(VLOOKUP(GRef!B125,C_460,8,FALSE),'Base Calendar'!D25)</f>
        <v>0</v>
      </c>
      <c r="E25" s="326">
        <f>IFERROR(VLOOKUP(GRef!B126,C_460,8,FALSE),'Base Calendar'!E25)</f>
        <v>0</v>
      </c>
      <c r="F25" s="157"/>
      <c r="G25" s="325">
        <f>IFERROR(VLOOKUP(GRef!B150,C_460,8,FALSE),'Base Calendar'!G25)</f>
        <v>26</v>
      </c>
      <c r="H25" s="325">
        <f>IFERROR(VLOOKUP(GRef!B151,C_460,8,FALSE),'Base Calendar'!H25)</f>
        <v>27</v>
      </c>
      <c r="I25" s="325">
        <f>IFERROR(VLOOKUP(GRef!B152,C_460,8,FALSE),'Base Calendar'!I25)</f>
        <v>28</v>
      </c>
      <c r="J25" s="325">
        <f>IFERROR(VLOOKUP(GRef!B153,C_460,8,FALSE),'Base Calendar'!J25)</f>
        <v>29</v>
      </c>
      <c r="K25" s="326">
        <f>IFERROR(VLOOKUP(GRef!B154,C_460,8,FALSE),'Base Calendar'!K25)</f>
        <v>30</v>
      </c>
      <c r="L25" s="146"/>
      <c r="M25" s="325" t="str">
        <f>IFERROR(VLOOKUP(GRef!B185,C_460,8,FALSE),'Base Calendar'!M25)</f>
        <v>◯</v>
      </c>
      <c r="N25" s="325">
        <f>IFERROR(VLOOKUP(GRef!I44,C_460,8,FALSE),'Base Calendar'!N25)</f>
        <v>0</v>
      </c>
      <c r="O25" s="325">
        <f>IFERROR(VLOOKUP(GRef!I45,C_460,8,FALSE),'Base Calendar'!O25)</f>
        <v>0</v>
      </c>
      <c r="P25" s="325">
        <f>IFERROR(VLOOKUP(GRef!I46,C_460,8,FALSE),'Base Calendar'!P25)</f>
        <v>0</v>
      </c>
      <c r="Q25" s="326">
        <f>IFERROR(VLOOKUP(GRef!I47,C_460,8,FALSE),'Base Calendar'!Q25)</f>
        <v>0</v>
      </c>
    </row>
    <row r="26" spans="1:17" ht="12" customHeight="1">
      <c r="A26" s="151">
        <v>15</v>
      </c>
      <c r="B26" s="158" t="s">
        <v>1408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IFERROR(VLOOKUP(GRef!B186,C_460,8,FALSE),'Base Calendar'!B33)</f>
        <v>●</v>
      </c>
      <c r="C33" s="124" t="str">
        <f>IFERROR(VLOOKUP(GRef!B187,C_460,8,FALSE),'Base Calendar'!C33)</f>
        <v>◯</v>
      </c>
      <c r="D33" s="124" t="str">
        <f>IFERROR(VLOOKUP(GRef!B188,C_460,8,FALSE),'Base Calendar'!D33)</f>
        <v>◯</v>
      </c>
      <c r="E33" s="324" t="str">
        <f>IFERROR(VLOOKUP(GRef!B189,C_460,8,FALSE),'Base Calendar'!E33)</f>
        <v>◯</v>
      </c>
      <c r="F33" s="146"/>
      <c r="G33" s="124" t="str">
        <f>IFERROR(VLOOKUP(GRef!B213,C_460,8,FALSE),'Base Calendar'!G33)</f>
        <v xml:space="preserve"> </v>
      </c>
      <c r="H33" s="124" t="str">
        <f>IFERROR(VLOOKUP(GRef!B214,C_460,8,FALSE),'Base Calendar'!H33)</f>
        <v xml:space="preserve"> </v>
      </c>
      <c r="I33" s="124">
        <f>IFERROR(VLOOKUP(GRef!B215,C_460,8,FALSE),'Base Calendar'!I33)</f>
        <v>0</v>
      </c>
      <c r="J33" s="124">
        <f>IFERROR(VLOOKUP(GRef!B216,C_460,8,FALSE),'Base Calendar'!J33)</f>
        <v>0</v>
      </c>
      <c r="K33" s="324">
        <f>IFERROR(VLOOKUP(GRef!B217,C_460,8,FALSE),'Base Calendar'!K33)</f>
        <v>1</v>
      </c>
      <c r="L33" s="146"/>
      <c r="M33" s="124">
        <f>IFERROR(VLOOKUP(GRef!B241,C_460,8,FALSE),'Base Calendar'!M33)</f>
        <v>0</v>
      </c>
      <c r="N33" s="124" t="str">
        <f>IFERROR(VLOOKUP(GRef!B242,C_460,8,FALSE),'Base Calendar'!N33)</f>
        <v xml:space="preserve"> </v>
      </c>
      <c r="O33" s="124">
        <f>IFERROR(VLOOKUP(GRef!B243,C_460,8,FALSE),'Base Calendar'!O33)</f>
        <v>0</v>
      </c>
      <c r="P33" s="124">
        <f>IFERROR(VLOOKUP(GRef!B244,C_460,8,FALSE),'Base Calendar'!P33)</f>
        <v>0</v>
      </c>
      <c r="Q33" s="324">
        <f>IFERROR(VLOOKUP(GRef!B245,C_460,8,FALSE),'Base Calendar'!Q33)</f>
        <v>1</v>
      </c>
    </row>
    <row r="34" spans="1:17" ht="12" customHeight="1">
      <c r="A34" s="347">
        <f>IFERROR(VLOOKUP(GRef!B192,C_460,8,FALSE),'Base Calendar'!A34)</f>
        <v>7</v>
      </c>
      <c r="B34" s="124">
        <f>IFERROR(VLOOKUP(GRef!B193,C_460,8,FALSE),'Base Calendar'!B34)</f>
        <v>8</v>
      </c>
      <c r="C34" s="124">
        <f>IFERROR(VLOOKUP(GRef!B194,C_460,8,FALSE),'Base Calendar'!C34)</f>
        <v>9</v>
      </c>
      <c r="D34" s="124">
        <f>IFERROR(VLOOKUP(GRef!B195,C_460,8,FALSE),'Base Calendar'!D34)</f>
        <v>10</v>
      </c>
      <c r="E34" s="324">
        <f>IFERROR(VLOOKUP(GRef!B196,C_460,8,FALSE),'Base Calendar'!E34)</f>
        <v>11</v>
      </c>
      <c r="F34" s="146"/>
      <c r="G34" s="124">
        <f>IFERROR(VLOOKUP(GRef!B220,C_460,8,FALSE),'Base Calendar'!G34)</f>
        <v>4</v>
      </c>
      <c r="H34" s="124">
        <f>IFERROR(VLOOKUP(GRef!B221,C_460,8,FALSE),'Base Calendar'!H34)</f>
        <v>5</v>
      </c>
      <c r="I34" s="124">
        <f>IFERROR(VLOOKUP(GRef!B222,C_460,8,FALSE),'Base Calendar'!I34)</f>
        <v>6</v>
      </c>
      <c r="J34" s="124">
        <f>IFERROR(VLOOKUP(GRef!B223,C_460,8,FALSE),'Base Calendar'!J34)</f>
        <v>7</v>
      </c>
      <c r="K34" s="324">
        <f>IFERROR(VLOOKUP(GRef!B224,C_460,8,FALSE),'Base Calendar'!K34)</f>
        <v>8</v>
      </c>
      <c r="L34" s="146"/>
      <c r="M34" s="124">
        <f>IFERROR(VLOOKUP(GRef!B248,C_460,8,FALSE),'Base Calendar'!M34)</f>
        <v>4</v>
      </c>
      <c r="N34" s="124">
        <f>IFERROR(VLOOKUP(GRef!B249,C_460,8,FALSE),'Base Calendar'!N34)</f>
        <v>5</v>
      </c>
      <c r="O34" s="124">
        <f>IFERROR(VLOOKUP(GRef!B250,C_460,8,FALSE),'Base Calendar'!O34)</f>
        <v>6</v>
      </c>
      <c r="P34" s="124">
        <f>IFERROR(VLOOKUP(GRef!B251,C_460,8,FALSE),'Base Calendar'!P34)</f>
        <v>7</v>
      </c>
      <c r="Q34" s="324">
        <f>IFERROR(VLOOKUP(GRef!B252,C_460,8,FALSE),'Base Calendar'!Q34)</f>
        <v>8</v>
      </c>
    </row>
    <row r="35" spans="1:17" ht="12" customHeight="1">
      <c r="A35" s="124">
        <f>IFERROR(VLOOKUP(GRef!B199,C_460,8,FALSE),'Base Calendar'!A35)</f>
        <v>14</v>
      </c>
      <c r="B35" s="124">
        <f>IFERROR(VLOOKUP(GRef!B200,C_460,8,FALSE),'Base Calendar'!B35)</f>
        <v>15</v>
      </c>
      <c r="C35" s="124">
        <f>IFERROR(VLOOKUP(GRef!B201,C_460,8,FALSE),'Base Calendar'!C35)</f>
        <v>16</v>
      </c>
      <c r="D35" s="124">
        <f>IFERROR(VLOOKUP(GRef!B202,C_460,8,FALSE),'Base Calendar'!D35)</f>
        <v>17</v>
      </c>
      <c r="E35" s="324">
        <f>IFERROR(VLOOKUP(GRef!B203,C_460,8,FALSE),'Base Calendar'!E35)</f>
        <v>18</v>
      </c>
      <c r="F35" s="146"/>
      <c r="G35" s="124">
        <f>IFERROR(VLOOKUP(GRef!B227,C_460,8,FALSE),'Base Calendar'!G35)</f>
        <v>11</v>
      </c>
      <c r="H35" s="124">
        <f>IFERROR(VLOOKUP(GRef!B228,C_460,8,FALSE),'Base Calendar'!H35)</f>
        <v>12</v>
      </c>
      <c r="I35" s="124">
        <f>IFERROR(VLOOKUP(GRef!B229,C_460,8,FALSE),'Base Calendar'!I35)</f>
        <v>13</v>
      </c>
      <c r="J35" s="124">
        <f>IFERROR(VLOOKUP(GRef!B230,C_460,8,FALSE),'Base Calendar'!J35)</f>
        <v>14</v>
      </c>
      <c r="K35" s="324">
        <f>IFERROR(VLOOKUP(GRef!B231,C_460,8,FALSE),'Base Calendar'!K35)</f>
        <v>15</v>
      </c>
      <c r="L35" s="146"/>
      <c r="M35" s="124">
        <f>IFERROR(VLOOKUP(GRef!B255,C_460,8,FALSE),'Base Calendar'!M35)</f>
        <v>11</v>
      </c>
      <c r="N35" s="124">
        <f>IFERROR(VLOOKUP(GRef!B256,C_460,8,FALSE),'Base Calendar'!N35)</f>
        <v>12</v>
      </c>
      <c r="O35" s="124">
        <f>IFERROR(VLOOKUP(GRef!B257,C_460,8,FALSE),'Base Calendar'!O35)</f>
        <v>13</v>
      </c>
      <c r="P35" s="124">
        <f>IFERROR(VLOOKUP(GRef!B258,C_460,8,FALSE),'Base Calendar'!P35)</f>
        <v>14</v>
      </c>
      <c r="Q35" s="324">
        <f>IFERROR(VLOOKUP(GRef!B249,C_460,8,FALSE),'Base Calendar'!Q35)</f>
        <v>15</v>
      </c>
    </row>
    <row r="36" spans="1:17" ht="12" customHeight="1">
      <c r="A36" s="124" t="str">
        <f>IFERROR(VLOOKUP(GRef!B206,C_460,8,FALSE),'Base Calendar'!A36)</f>
        <v>◯</v>
      </c>
      <c r="B36" s="124">
        <f>IFERROR(VLOOKUP(GRef!B207,C_460,8,FALSE),'Base Calendar'!B36)</f>
        <v>22</v>
      </c>
      <c r="C36" s="124">
        <f>IFERROR(VLOOKUP(GRef!B208,C_460,8,FALSE),'Base Calendar'!C36)</f>
        <v>23</v>
      </c>
      <c r="D36" s="124">
        <f>IFERROR(VLOOKUP(GRef!B209,C_460,8,FALSE),'Base Calendar'!D36)</f>
        <v>24</v>
      </c>
      <c r="E36" s="324">
        <f>IFERROR(VLOOKUP(GRef!B210,C_460,8,FALSE),'Base Calendar'!E36)</f>
        <v>25</v>
      </c>
      <c r="F36" s="146"/>
      <c r="G36" s="124" t="str">
        <f>IFERROR(VLOOKUP(GRef!B234,C_460,8,FALSE),'Base Calendar'!G36)</f>
        <v>◯</v>
      </c>
      <c r="H36" s="124">
        <f>IFERROR(VLOOKUP(GRef!B235,C_460,8,FALSE),'Base Calendar'!H36)</f>
        <v>19</v>
      </c>
      <c r="I36" s="124">
        <f>IFERROR(VLOOKUP(GRef!B236,C_460,8,FALSE),'Base Calendar'!I36)</f>
        <v>20</v>
      </c>
      <c r="J36" s="124">
        <f>IFERROR(VLOOKUP(GRef!B237,C_460,8,FALSE),'Base Calendar'!J36)</f>
        <v>21</v>
      </c>
      <c r="K36" s="324">
        <f>IFERROR(VLOOKUP(GRef!B238,C_460,8,FALSE),'Base Calendar'!K36)</f>
        <v>22</v>
      </c>
      <c r="L36" s="146"/>
      <c r="M36" s="124" t="str">
        <f>IFERROR(VLOOKUP(GRef!B262,C_460,8,FALSE),'Base Calendar'!M36)</f>
        <v>◯</v>
      </c>
      <c r="N36" s="124" t="str">
        <f>IFERROR(VLOOKUP(GRef!B263,C_460,8,FALSE),'Base Calendar'!N36)</f>
        <v>◯</v>
      </c>
      <c r="O36" s="124" t="str">
        <f>IFERROR(VLOOKUP(GRef!B264,C_460,8,FALSE),'Base Calendar'!O36)</f>
        <v>◯</v>
      </c>
      <c r="P36" s="124" t="str">
        <f>IFERROR(VLOOKUP(GRef!B265,C_460,8,FALSE),'Base Calendar'!P36)</f>
        <v>◯</v>
      </c>
      <c r="Q36" s="324" t="str">
        <f>IFERROR(VLOOKUP(GRef!B266,C_460,8,FALSE),'Base Calendar'!Q36)</f>
        <v>◯</v>
      </c>
    </row>
    <row r="37" spans="1:17" ht="12" customHeight="1" thickBot="1">
      <c r="A37" s="325">
        <f>IFERROR(VLOOKUP(GRef!B213,C_460,8,FALSE),'Base Calendar'!A37)</f>
        <v>28</v>
      </c>
      <c r="B37" s="325">
        <f>IFERROR(VLOOKUP(GRef!B214,C_460,8,FALSE),'Base Calendar'!B37)</f>
        <v>29</v>
      </c>
      <c r="C37" s="325">
        <f>IFERROR(VLOOKUP(GRef!B215,C_460,8,FALSE),'Base Calendar'!C37)</f>
        <v>30</v>
      </c>
      <c r="D37" s="325">
        <f>IFERROR(VLOOKUP(GRef!B216,C_460,8,FALSE),'Base Calendar'!D37)</f>
        <v>31</v>
      </c>
      <c r="E37" s="326" t="str">
        <f>IFERROR(VLOOKUP(GRef!B217,C_460,8,FALSE),'Base Calendar'!E37)</f>
        <v xml:space="preserve"> </v>
      </c>
      <c r="F37" s="157"/>
      <c r="G37" s="325">
        <f>IFERROR(VLOOKUP(GRef!B241,C_460,8,FALSE),'Base Calendar'!G37)</f>
        <v>25</v>
      </c>
      <c r="H37" s="325">
        <f>IFERROR(VLOOKUP(GRef!B242,C_460,8,FALSE),'Base Calendar'!H37)</f>
        <v>26</v>
      </c>
      <c r="I37" s="325">
        <f>IFERROR(VLOOKUP(GRef!B243,C_460,8,FALSE),'Base Calendar'!I37)</f>
        <v>27</v>
      </c>
      <c r="J37" s="325">
        <f>IFERROR(VLOOKUP(GRef!B244,C_460,8,FALSE),'Base Calendar'!J37)</f>
        <v>28</v>
      </c>
      <c r="K37" s="326">
        <f>IFERROR(VLOOKUP(GRef!B245,C_460,8,FALSE),'Base Calendar'!K37)</f>
        <v>0</v>
      </c>
      <c r="L37" s="146"/>
      <c r="M37" s="350">
        <f>IFERROR(VLOOKUP(GRef!B269,C_460,8,FALSE),'Base Calendar'!M37)</f>
        <v>25</v>
      </c>
      <c r="N37" s="325">
        <f>IFERROR(VLOOKUP(GRef!B270,C_460,8,FALSE),'Base Calendar'!N37)</f>
        <v>26</v>
      </c>
      <c r="O37" s="325">
        <f>IFERROR(VLOOKUP(GRef!B271,C_460,8,FALSE),'Base Calendar'!O37)</f>
        <v>27</v>
      </c>
      <c r="P37" s="325">
        <f>IFERROR(VLOOKUP(GRef!B272,C_460,8,FALSE),'Base Calendar'!P37)</f>
        <v>28</v>
      </c>
      <c r="Q37" s="326">
        <f>IFERROR(VLOOKUP(GRef!B273,C_460,8,FALSE),'Base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1408</v>
      </c>
      <c r="O39" s="158"/>
      <c r="P39" s="158"/>
      <c r="Q39" s="158"/>
    </row>
    <row r="40" spans="1:17" ht="12" customHeight="1">
      <c r="A40" s="153">
        <v>7</v>
      </c>
      <c r="B40" s="153" t="s">
        <v>1408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1">
        <v>21</v>
      </c>
      <c r="B41" s="158" t="s">
        <v>137</v>
      </c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IFERROR(VLOOKUP(GRef!B276,C_460,8,FALSE),'Base Calendar'!A45)</f>
        <v>1</v>
      </c>
      <c r="B45" s="124">
        <f>IFERROR(VLOOKUP(GRef!B277,C_460,8,FALSE),'Base Calendar'!B45)</f>
        <v>2</v>
      </c>
      <c r="C45" s="124">
        <f>IFERROR(VLOOKUP(GRef!B278,C_460,8,FALSE),'Base Calendar'!C45)</f>
        <v>3</v>
      </c>
      <c r="D45" s="124">
        <f>IFERROR(VLOOKUP(GRef!B279,C_460,8,FALSE),'Base Calendar'!D45)</f>
        <v>4</v>
      </c>
      <c r="E45" s="324">
        <f>IFERROR(VLOOKUP(GRef!B280,C_460,8,FALSE),'Base Calendar'!E45)</f>
        <v>5</v>
      </c>
      <c r="F45" s="139"/>
      <c r="G45" s="124">
        <f>IFERROR(VLOOKUP(GRef!B304,C_460,8,FALSE),'Base Calendar'!G45)</f>
        <v>0</v>
      </c>
      <c r="H45" s="124">
        <f>IFERROR(VLOOKUP(GRef!B305,C_460,8,FALSE),'Base Calendar'!H45)</f>
        <v>0</v>
      </c>
      <c r="I45" s="124">
        <f>IFERROR(VLOOKUP(GRef!B306,C_460,8,FALSE),'Base Calendar'!I45)</f>
        <v>1</v>
      </c>
      <c r="J45" s="124">
        <f>IFERROR(VLOOKUP(GRef!B307,C_460,8,FALSE),'Base Calendar'!J45)</f>
        <v>2</v>
      </c>
      <c r="K45" s="324">
        <f>IFERROR(VLOOKUP(GRef!B308,C_460,8,FALSE),'Base Calendar'!K45)</f>
        <v>3</v>
      </c>
      <c r="L45" s="146"/>
      <c r="M45" s="124">
        <f>IFERROR(VLOOKUP(GRef!B339,C_460,8,FALSE),'Base Calendar'!M45)</f>
        <v>3</v>
      </c>
      <c r="N45" s="124">
        <f>IFERROR(VLOOKUP(GRef!B340,C_460,8,FALSE),'Base Calendar'!N45)</f>
        <v>4</v>
      </c>
      <c r="O45" s="124">
        <f>IFERROR(VLOOKUP(GRef!B341,C_460,8,FALSE),'Base Calendar'!O45)</f>
        <v>5</v>
      </c>
      <c r="P45" s="124">
        <f>IFERROR(VLOOKUP(GRef!B342,C_460,8,FALSE),'Base Calendar'!P45)</f>
        <v>6</v>
      </c>
      <c r="Q45" s="324">
        <f>IFERROR(VLOOKUP(GRef!B343,C_460,8,FALSE),'Base Calendar'!Q45)</f>
        <v>7</v>
      </c>
    </row>
    <row r="46" spans="1:17" ht="12" customHeight="1">
      <c r="A46" s="124">
        <f>IFERROR(VLOOKUP(GRef!B283,C_460,8,FALSE),'Base Calendar'!A46)</f>
        <v>8</v>
      </c>
      <c r="B46" s="124">
        <f>IFERROR(VLOOKUP(GRef!B284,C_460,8,FALSE),'Base Calendar'!B46)</f>
        <v>9</v>
      </c>
      <c r="C46" s="124">
        <f>IFERROR(VLOOKUP(GRef!B285,C_460,8,FALSE),'Base Calendar'!C46)</f>
        <v>10</v>
      </c>
      <c r="D46" s="124">
        <f>IFERROR(VLOOKUP(GRef!B286,C_460,8,FALSE),'Base Calendar'!D46)</f>
        <v>11</v>
      </c>
      <c r="E46" s="324">
        <f>IFERROR(VLOOKUP(GRef!B287,C_460,8,FALSE),'Base Calendar'!E46)</f>
        <v>12</v>
      </c>
      <c r="F46" s="146"/>
      <c r="G46" s="124">
        <f>IFERROR(VLOOKUP(GRef!B311,C_460,8,FALSE),'Base Calendar'!G46)</f>
        <v>6</v>
      </c>
      <c r="H46" s="124">
        <f>IFERROR(VLOOKUP(GRef!B312,C_460,8,FALSE),'Base Calendar'!H46)</f>
        <v>7</v>
      </c>
      <c r="I46" s="124">
        <f>IFERROR(VLOOKUP(GRef!B313,C_460,8,FALSE),'Base Calendar'!I46)</f>
        <v>8</v>
      </c>
      <c r="J46" s="124">
        <f>IFERROR(VLOOKUP(GRef!B314,C_460,8,FALSE),'Base Calendar'!J46)</f>
        <v>9</v>
      </c>
      <c r="K46" s="324">
        <f>IFERROR(VLOOKUP(GRef!B315,C_460,8,FALSE),'Base Calendar'!K46)</f>
        <v>10</v>
      </c>
      <c r="L46" s="146"/>
      <c r="M46" s="124">
        <f>IFERROR(VLOOKUP(GRef!B346,C_460,8,FALSE),'Base Calendar'!M46)</f>
        <v>10</v>
      </c>
      <c r="N46" s="124">
        <f>IFERROR(VLOOKUP(GRef!B3463,C_460,8,FALSE),'Base Calendar'!N46)</f>
        <v>11</v>
      </c>
      <c r="O46" s="124">
        <f>IFERROR(VLOOKUP(GRef!B348,C_460,8,FALSE),'Base Calendar'!O46)</f>
        <v>12</v>
      </c>
      <c r="P46" s="124">
        <f>IFERROR(VLOOKUP(GRef!B349,C_460,8,FALSE),'Base Calendar'!P46)</f>
        <v>13</v>
      </c>
      <c r="Q46" s="324">
        <f>IFERROR(VLOOKUP(GRef!B350,C_460,8,FALSE),'Base Calendar'!Q46)</f>
        <v>14</v>
      </c>
    </row>
    <row r="47" spans="1:17" ht="12" customHeight="1">
      <c r="A47" s="124">
        <f>IFERROR(VLOOKUP(GRef!B290,C_460,8,FALSE),'Base Calendar'!A47)</f>
        <v>15</v>
      </c>
      <c r="B47" s="124">
        <f>IFERROR(VLOOKUP(GRef!B291,C_460,8,FALSE),'Base Calendar'!B47)</f>
        <v>16</v>
      </c>
      <c r="C47" s="124">
        <f>IFERROR(VLOOKUP(GRef!B292,C_460,8,FALSE),'Base Calendar'!C47)</f>
        <v>17</v>
      </c>
      <c r="D47" s="124">
        <f>IFERROR(VLOOKUP(GRef!B293,C_460,8,FALSE),'Base Calendar'!D47)</f>
        <v>18</v>
      </c>
      <c r="E47" s="324" t="str">
        <f>IFERROR(VLOOKUP(GRef!B294,C_460,8,FALSE),'Base Calendar'!E47)</f>
        <v>◯</v>
      </c>
      <c r="F47" s="146"/>
      <c r="G47" s="124">
        <f>IFERROR(VLOOKUP(GRef!B318,C_460,8,FALSE),'Base Calendar'!G47)</f>
        <v>13</v>
      </c>
      <c r="H47" s="124">
        <f>IFERROR(VLOOKUP(GRef!B319,C_460,8,FALSE),'Base Calendar'!H47)</f>
        <v>14</v>
      </c>
      <c r="I47" s="124">
        <f>IFERROR(VLOOKUP(GRef!B320,C_460,8,FALSE),'Base Calendar'!I47)</f>
        <v>15</v>
      </c>
      <c r="J47" s="124">
        <f>IFERROR(VLOOKUP(GRef!B321,C_460,8,FALSE),'Base Calendar'!J47)</f>
        <v>16</v>
      </c>
      <c r="K47" s="324">
        <f>IFERROR(VLOOKUP(GRef!B322,C_460,8,FALSE),'Base Calendar'!K47)</f>
        <v>17</v>
      </c>
      <c r="L47" s="323"/>
      <c r="M47" s="124">
        <f>IFERROR(VLOOKUP(GRef!B353,C_460,8,FALSE),'Base Calendar'!M47)</f>
        <v>17</v>
      </c>
      <c r="N47" s="124">
        <f>IFERROR(VLOOKUP(GRef!B354,C_460,8,FALSE),'Base Calendar'!N47)</f>
        <v>18</v>
      </c>
      <c r="O47" s="124">
        <f>IFERROR(VLOOKUP(GRef!B355,C_460,8,FALSE),'Base Calendar'!O47)</f>
        <v>19</v>
      </c>
      <c r="P47" s="124">
        <f>IFERROR(VLOOKUP(GRef!B356,C_460,8,FALSE),'Base Calendar'!P47)</f>
        <v>20</v>
      </c>
      <c r="Q47" s="324">
        <f>IFERROR(VLOOKUP(GRef!B357,C_460,8,FALSE),'Base Calendar'!Q47)</f>
        <v>21</v>
      </c>
    </row>
    <row r="48" spans="1:17" ht="12" customHeight="1">
      <c r="A48" s="124">
        <f>IFERROR(VLOOKUP(GRef!B297,C_460,8,FALSE),'Base Calendar'!A48)</f>
        <v>22</v>
      </c>
      <c r="B48" s="124">
        <f>IFERROR(VLOOKUP(GRef!B298,C_460,8,FALSE),'Base Calendar'!B48)</f>
        <v>23</v>
      </c>
      <c r="C48" s="124">
        <f>IFERROR(VLOOKUP(GRef!B299,C_460,8,FALSE),'Base Calendar'!C48)</f>
        <v>24</v>
      </c>
      <c r="D48" s="124">
        <f>IFERROR(VLOOKUP(GRef!B300,C_460,8,FALSE),'Base Calendar'!D48)</f>
        <v>25</v>
      </c>
      <c r="E48" s="324">
        <f>IFERROR(VLOOKUP(GRef!B301,C_460,8,FALSE),'Base Calendar'!E48)</f>
        <v>26</v>
      </c>
      <c r="F48" s="146"/>
      <c r="G48" s="124">
        <f>IFERROR(VLOOKUP(GRef!B325,C_460,8,FALSE),'Base Calendar'!G48)</f>
        <v>20</v>
      </c>
      <c r="H48" s="124">
        <f>IFERROR(VLOOKUP(GRef!B326,C_460,8,FALSE),'Base Calendar'!H48)</f>
        <v>21</v>
      </c>
      <c r="I48" s="124">
        <f>IFERROR(VLOOKUP(GRef!B327,C_460,8,FALSE),'Base Calendar'!I48)</f>
        <v>22</v>
      </c>
      <c r="J48" s="124">
        <f>IFERROR(VLOOKUP(GRef!B328,C_460,8,FALSE),'Base Calendar'!J48)</f>
        <v>23</v>
      </c>
      <c r="K48" s="324">
        <f>IFERROR(VLOOKUP(GRef!B329,C_460,8,FALSE),'Base Calendar'!K48)</f>
        <v>24</v>
      </c>
      <c r="L48" s="146"/>
      <c r="M48" s="124">
        <f>IFERROR(VLOOKUP(GRef!B360,C_460,8,FALSE),'Base Calendar'!M48)</f>
        <v>24</v>
      </c>
      <c r="N48" s="124">
        <f>IFERROR(VLOOKUP(GRef!B361,C_460,8,FALSE),'Base Calendar'!N48)</f>
        <v>25</v>
      </c>
      <c r="O48" s="124">
        <f>IFERROR(VLOOKUP(GRef!B362,C_460,8,FALSE),'Base Calendar'!O48)</f>
        <v>26</v>
      </c>
      <c r="P48" s="124">
        <f>IFERROR(VLOOKUP(GRef!B363,C_460,8,FALSE),'Base Calendar'!P48)</f>
        <v>27</v>
      </c>
      <c r="Q48" s="324">
        <f>IFERROR(VLOOKUP(GRef!B364,C_460,8,FALSE),'Base Calendar'!Q48)</f>
        <v>28</v>
      </c>
    </row>
    <row r="49" spans="1:19" ht="12" customHeight="1" thickBot="1">
      <c r="A49" s="325">
        <f>IFERROR(VLOOKUP(GRef!B304,C_460,8,FALSE),'Base Calendar'!A49)</f>
        <v>29</v>
      </c>
      <c r="B49" s="325">
        <f>IFERROR(VLOOKUP(GRef!B305,C_460,8,FALSE),'Base Calendar'!B49)</f>
        <v>30</v>
      </c>
      <c r="C49" s="325" t="str">
        <f>IFERROR(VLOOKUP(GRef!B306,C_460,8,FALSE),'Base Calendar'!C49)</f>
        <v xml:space="preserve"> </v>
      </c>
      <c r="D49" s="325" t="str">
        <f>IFERROR(VLOOKUP(GRef!B307,C_460,8,FALSE),'Base Calendar'!D49)</f>
        <v xml:space="preserve"> </v>
      </c>
      <c r="E49" s="326" t="str">
        <f>IFERROR(VLOOKUP(GRef!B308,C_460,8,FALSE),'Base Calendar'!E49)</f>
        <v xml:space="preserve"> </v>
      </c>
      <c r="F49" s="146"/>
      <c r="G49" s="325" t="str">
        <f>IFERROR(VLOOKUP(GRef!B332,C_460,8,FALSE),'Base Calendar'!G49)</f>
        <v>●</v>
      </c>
      <c r="H49" s="325">
        <f>IFERROR(VLOOKUP(GRef!B333,C_460,8,FALSE),'Base Calendar'!H49)</f>
        <v>28</v>
      </c>
      <c r="I49" s="325">
        <f>IFERROR(VLOOKUP(GRef!B334,C_460,8,FALSE),'Base Calendar'!I49)</f>
        <v>29</v>
      </c>
      <c r="J49" s="350">
        <f>IFERROR(VLOOKUP(GRef!B335,C_460,8,FALSE),'Base Calendar'!J49)</f>
        <v>30</v>
      </c>
      <c r="K49" s="351" t="str">
        <f>IFERROR(VLOOKUP(GRef!B336,C_460,8,FALSE),'Base Calendar'!K49)</f>
        <v></v>
      </c>
      <c r="L49" s="169"/>
      <c r="M49" s="325">
        <f>IFERROR(VLOOKUP(GRef!B367,C_460,8,FALSE),'Base Calendar'!M49)</f>
        <v>0</v>
      </c>
      <c r="N49" s="325">
        <f>IFERROR(VLOOKUP(GRef!B368,C_460,8,FALSE),'Base Calendar'!N49)</f>
        <v>0</v>
      </c>
      <c r="O49" s="325">
        <f>IFERROR(VLOOKUP(GRef!B369,C_460,8,FALSE),'Base Calendar'!O49)</f>
        <v>0</v>
      </c>
      <c r="P49" s="325">
        <f>IFERROR(VLOOKUP(GRef!B370,C_460,8,FALSE),'Base Calendar'!P49)</f>
        <v>0</v>
      </c>
      <c r="Q49" s="326">
        <f>IFERROR(VLOOKUP(GRef!B371,C_460,8,FALSE),'Base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61" t="s">
        <v>1390</v>
      </c>
      <c r="H51" s="161" t="s">
        <v>1412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2" spans="1:19">
      <c r="G52" s="151">
        <f>DAY(GRef!T378)</f>
        <v>31</v>
      </c>
      <c r="H52" s="158" t="s">
        <v>39</v>
      </c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2" customHeight="1">
      <c r="A56" s="171"/>
      <c r="B56" s="352"/>
      <c r="C56" s="173" t="s">
        <v>1391</v>
      </c>
      <c r="D56" s="158" t="s">
        <v>1408</v>
      </c>
      <c r="E56" s="158"/>
      <c r="F56" s="158"/>
      <c r="G56" s="158"/>
      <c r="H56" s="171"/>
      <c r="I56" s="159"/>
      <c r="J56" s="176"/>
      <c r="K56" s="129"/>
      <c r="M56" s="174"/>
      <c r="N56" s="174"/>
      <c r="O56" s="174"/>
      <c r="P56" s="174"/>
    </row>
    <row r="57" spans="1:19" ht="14.25">
      <c r="K57" s="129"/>
    </row>
    <row r="58" spans="1:19" s="177" customFormat="1" ht="12" customHeight="1"/>
    <row r="59" spans="1:19" s="180" customFormat="1" ht="12" customHeight="1">
      <c r="A59" s="178" t="s">
        <v>41</v>
      </c>
      <c r="B59" s="179"/>
      <c r="C59" s="179"/>
      <c r="D59" s="179"/>
      <c r="E59" s="179"/>
      <c r="F59" s="179"/>
      <c r="G59" s="179"/>
      <c r="H59" s="178"/>
      <c r="I59" s="179"/>
      <c r="J59" s="178"/>
      <c r="K59" s="129"/>
      <c r="L59" s="179"/>
      <c r="M59" s="179"/>
      <c r="N59" s="179"/>
      <c r="O59" s="179"/>
      <c r="P59" s="179"/>
      <c r="Q59" s="179"/>
    </row>
    <row r="60" spans="1:19" ht="14.25">
      <c r="E60" s="178"/>
      <c r="I60" s="178"/>
      <c r="K60" s="129"/>
    </row>
    <row r="61" spans="1:19" ht="14.25">
      <c r="K61" s="129"/>
    </row>
    <row r="62" spans="1:19" ht="14.25">
      <c r="D62" s="181" t="s">
        <v>41</v>
      </c>
      <c r="E62" s="181"/>
      <c r="F62" s="181"/>
      <c r="G62" s="181"/>
      <c r="H62" s="181"/>
      <c r="I62" s="181"/>
      <c r="J62" s="181"/>
      <c r="K62" s="129"/>
      <c r="L62" s="181"/>
      <c r="M62" s="181"/>
      <c r="N62" s="181"/>
      <c r="O62" s="181"/>
      <c r="P62" s="181"/>
      <c r="Q62" s="181"/>
      <c r="R62" s="181"/>
      <c r="S62" s="181"/>
    </row>
    <row r="63" spans="1:19" ht="14.25">
      <c r="K63" s="129"/>
    </row>
    <row r="64" spans="1:19" ht="14.25">
      <c r="K64" s="129"/>
    </row>
  </sheetData>
  <sheetProtection algorithmName="SHA-512" hashValue="4bj5Fissy9lJtN+ISb3hz8z6BS/r+tKZMl2ptlx7N04MQs3B2gZTpL6pHZ52M5DgIBO/Ozv/uvCECD+TOyCDrQ==" saltValue="sv5pbEUwqNuraUjfY8SjiA==" spinCount="100000" sheet="1" objects="1" scenarios="1" selectLockedCells="1" selectUnlockedCells="1"/>
  <autoFilter ref="A1:S6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48" priority="7" stopIfTrue="1" operator="equal">
      <formula>0</formula>
    </cfRule>
  </conditionalFormatting>
  <conditionalFormatting sqref="A9:Q13">
    <cfRule type="cellIs" dxfId="47" priority="4" stopIfTrue="1" operator="equal">
      <formula>0</formula>
    </cfRule>
    <cfRule type="cellIs" dxfId="46" priority="5" stopIfTrue="1" operator="equal">
      <formula>15.5</formula>
    </cfRule>
    <cfRule type="cellIs" dxfId="45" priority="6" stopIfTrue="1" operator="equal">
      <formula>0</formula>
    </cfRule>
  </conditionalFormatting>
  <conditionalFormatting sqref="A21:Q25">
    <cfRule type="cellIs" dxfId="44" priority="3" stopIfTrue="1" operator="equal">
      <formula>0</formula>
    </cfRule>
  </conditionalFormatting>
  <conditionalFormatting sqref="A33:Q37">
    <cfRule type="cellIs" dxfId="43" priority="2" stopIfTrue="1" operator="equal">
      <formula>0</formula>
    </cfRule>
  </conditionalFormatting>
  <conditionalFormatting sqref="A45:Q49">
    <cfRule type="cellIs" dxfId="42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GRef!U1</f>
        <v>470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GRef!U376</f>
        <v>192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IFERROR(VLOOKUP(GRef!B3,C_470,7,FALSE),'Base Calendar'!A9)</f>
        <v>2</v>
      </c>
      <c r="B9" s="124">
        <f>IFERROR(VLOOKUP(GRef!B4,C_470,7,FALSE),'Base Calendar'!B9)</f>
        <v>3</v>
      </c>
      <c r="C9" s="124">
        <f>IFERROR(VLOOKUP(GRef!B5,C_470,7,FALSE),'Base Calendar'!C9)</f>
        <v>4</v>
      </c>
      <c r="D9" s="124">
        <f>IFERROR(VLOOKUP(GRef!B6,C_470,7,FALSE),'Base Calendar'!D9)</f>
        <v>5</v>
      </c>
      <c r="E9" s="324">
        <f>IFERROR(VLOOKUP(GRef!B7,C_470,7,FALSE),'Base Calendar'!E9)</f>
        <v>6</v>
      </c>
      <c r="F9" s="146"/>
      <c r="G9" s="124">
        <f>IFERROR(VLOOKUP(GRef!B31,C_470,7,FALSE),'Base Calendar'!G9)</f>
        <v>0</v>
      </c>
      <c r="H9" s="124">
        <f>IFERROR(VLOOKUP(GRef!B32,C_470,7,FALSE),'Base Calendar'!H9)</f>
        <v>0</v>
      </c>
      <c r="I9" s="124">
        <f>IFERROR(VLOOKUP(GRef!B33,C_470,7,FALSE),'Base Calendar'!I9)</f>
        <v>1</v>
      </c>
      <c r="J9" s="124">
        <f>IFERROR(VLOOKUP(GRef!B34,C_470,7,FALSE),'Base Calendar'!J9)</f>
        <v>2</v>
      </c>
      <c r="K9" s="324">
        <f>IFERROR(VLOOKUP(GRef!B35,C_470,7,FALSE),'Base Calendar'!K9)</f>
        <v>3</v>
      </c>
      <c r="L9" s="146"/>
      <c r="M9" s="124" t="str">
        <f>IFERROR(VLOOKUP(GRef!B66,C_470,7,FALSE),'Base Calendar'!M9)</f>
        <v>●</v>
      </c>
      <c r="N9" s="124">
        <f>IFERROR(VLOOKUP(GRef!B67,C_470,7,FALSE),'Base Calendar'!N9)</f>
        <v>4</v>
      </c>
      <c r="O9" s="124">
        <f>IFERROR(VLOOKUP(GRef!B68,C_470,7,FALSE),'Base Calendar'!O9)</f>
        <v>5</v>
      </c>
      <c r="P9" s="124">
        <f>IFERROR(VLOOKUP(GRef!B69,C_470,7,FALSE),'Base Calendar'!P9)</f>
        <v>6</v>
      </c>
      <c r="Q9" s="324">
        <f>IFERROR(VLOOKUP(GRef!B70,C_470,7,FALSE),'Base Calendar'!Q9)</f>
        <v>7</v>
      </c>
      <c r="S9" s="147"/>
    </row>
    <row r="10" spans="1:19" ht="12" customHeight="1">
      <c r="A10" s="124">
        <f>IFERROR(VLOOKUP(GRef!B10,C_470,7,FALSE),'Base Calendar'!A10)</f>
        <v>9</v>
      </c>
      <c r="B10" s="124">
        <f>IFERROR(VLOOKUP(GRef!B11,C_470,7,FALSE),'Base Calendar'!B10)</f>
        <v>10</v>
      </c>
      <c r="C10" s="124">
        <f>IFERROR(VLOOKUP(GRef!B12,C_470,7,FALSE),'Base Calendar'!C10)</f>
        <v>11</v>
      </c>
      <c r="D10" s="124">
        <f>IFERROR(VLOOKUP(GRef!B13,C_470,7,FALSE),'Base Calendar'!D10)</f>
        <v>12</v>
      </c>
      <c r="E10" s="324">
        <f>IFERROR(VLOOKUP(GRef!B14,C_470,7,FALSE),'Base Calendar'!E10)</f>
        <v>13</v>
      </c>
      <c r="F10" s="323"/>
      <c r="G10" s="124">
        <f>IFERROR(VLOOKUP(GRef!B38,C_470,7,FALSE),'Base Calendar'!G10)</f>
        <v>6</v>
      </c>
      <c r="H10" s="124" t="str">
        <f>IFERROR(VLOOKUP(GRef!B39,C_470,7,FALSE),'Base Calendar'!H10)</f>
        <v></v>
      </c>
      <c r="I10" s="124">
        <f>IFERROR(VLOOKUP(GRef!B40,C_470,7,FALSE),'Base Calendar'!I10)</f>
        <v>8</v>
      </c>
      <c r="J10" s="124">
        <f>IFERROR(VLOOKUP(GRef!B41,C_470,7,FALSE),'Base Calendar'!J10)</f>
        <v>9</v>
      </c>
      <c r="K10" s="324">
        <f>IFERROR(VLOOKUP(GRef!B42,C_470,7,FALSE),'Base Calendar'!K10)</f>
        <v>10</v>
      </c>
      <c r="L10" s="146"/>
      <c r="M10" s="124">
        <f>IFERROR(VLOOKUP(GRef!B73,C_470,7,FALSE),'Base Calendar'!M10)</f>
        <v>10</v>
      </c>
      <c r="N10" s="124">
        <f>IFERROR(VLOOKUP(GRef!B74,C_470,7,FALSE),'Base Calendar'!N10)</f>
        <v>11</v>
      </c>
      <c r="O10" s="124">
        <f>IFERROR(VLOOKUP(GRef!B75,C_470,7,FALSE),'Base Calendar'!O10)</f>
        <v>12</v>
      </c>
      <c r="P10" s="124">
        <f>IFERROR(VLOOKUP(GRef!B76,C_470,7,FALSE),'Base Calendar'!P10)</f>
        <v>13</v>
      </c>
      <c r="Q10" s="324">
        <f>IFERROR(VLOOKUP(GRef!B77,C_470,7,FALSE),'Base Calendar'!Q10)</f>
        <v>14</v>
      </c>
    </row>
    <row r="11" spans="1:19" ht="12" customHeight="1">
      <c r="A11" s="124">
        <f>IFERROR(VLOOKUP(GRef!B17,C_470,7,FALSE),'Base Calendar'!A11)</f>
        <v>16</v>
      </c>
      <c r="B11" s="124">
        <f>IFERROR(VLOOKUP(GRef!B18,C_470,7,FALSE),'Base Calendar'!B11)</f>
        <v>17</v>
      </c>
      <c r="C11" s="124">
        <f>IFERROR(VLOOKUP(GRef!B19,C_470,7,FALSE),'Base Calendar'!C11)</f>
        <v>18</v>
      </c>
      <c r="D11" s="124">
        <f>IFERROR(VLOOKUP(GRef!B20,C_470,7,FALSE),'Base Calendar'!D11)</f>
        <v>19</v>
      </c>
      <c r="E11" s="324">
        <f>IFERROR(VLOOKUP(GRef!B21,C_470,7,FALSE),'Base Calendar'!E11)</f>
        <v>20</v>
      </c>
      <c r="F11" s="146"/>
      <c r="G11" s="124">
        <f>IFERROR(VLOOKUP(GRef!B45,C_470,7,FALSE),'Base Calendar'!G11)</f>
        <v>13</v>
      </c>
      <c r="H11" s="124">
        <f>IFERROR(VLOOKUP(GRef!B46,C_470,7,FALSE),'Base Calendar'!H11)</f>
        <v>14</v>
      </c>
      <c r="I11" s="124">
        <f>IFERROR(VLOOKUP(GRef!B47,C_470,7,FALSE),'Base Calendar'!I11)</f>
        <v>15</v>
      </c>
      <c r="J11" s="124">
        <f>IFERROR(VLOOKUP(GRef!B48,C_470,7,FALSE),'Base Calendar'!J11)</f>
        <v>16</v>
      </c>
      <c r="K11" s="324">
        <f>IFERROR(VLOOKUP(GRef!B49,C_470,7,FALSE),'Base Calendar'!K11)</f>
        <v>17</v>
      </c>
      <c r="L11" s="146"/>
      <c r="M11" s="124">
        <f>IFERROR(VLOOKUP(GRef!B80,C_470,7,FALSE),'Base Calendar'!M11)</f>
        <v>17</v>
      </c>
      <c r="N11" s="124">
        <f>IFERROR(VLOOKUP(GRef!B81,C_470,7,FALSE),'Base Calendar'!N11)</f>
        <v>18</v>
      </c>
      <c r="O11" s="124">
        <f>IFERROR(VLOOKUP(GRef!B82,C_470,7,FALSE),'Base Calendar'!O11)</f>
        <v>19</v>
      </c>
      <c r="P11" s="124">
        <f>IFERROR(VLOOKUP(GRef!B83,C_470,7,FALSE),'Base Calendar'!P11)</f>
        <v>20</v>
      </c>
      <c r="Q11" s="324">
        <f>IFERROR(VLOOKUP(GRef!B84,C_470,7,FALSE),'Base Calendar'!Q11)</f>
        <v>21</v>
      </c>
    </row>
    <row r="12" spans="1:19" ht="12" customHeight="1">
      <c r="A12" s="124">
        <f>IFERROR(VLOOKUP(GRef!B24,C_470,7,FALSE),'Base Calendar'!A12)</f>
        <v>23</v>
      </c>
      <c r="B12" s="124">
        <f>IFERROR(VLOOKUP(GRef!B25,C_470,7,FALSE),'Base Calendar'!B12)</f>
        <v>24</v>
      </c>
      <c r="C12" s="124">
        <f>IFERROR(VLOOKUP(GRef!B26,C_470,7,FALSE),'Base Calendar'!C12)</f>
        <v>25</v>
      </c>
      <c r="D12" s="124">
        <f>IFERROR(VLOOKUP(GRef!B27,C_470,7,FALSE),'Base Calendar'!D12)</f>
        <v>26</v>
      </c>
      <c r="E12" s="324">
        <f>IFERROR(VLOOKUP(GRef!B28,C_470,7,FALSE),'Base Calendar'!E12)</f>
        <v>27</v>
      </c>
      <c r="F12" s="146"/>
      <c r="G12" s="124">
        <f>IFERROR(VLOOKUP(GRef!B52,C_470,7,FALSE),'Base Calendar'!G12)</f>
        <v>20</v>
      </c>
      <c r="H12" s="124">
        <f>IFERROR(VLOOKUP(GRef!B53,C_470,7,FALSE),'Base Calendar'!H12)</f>
        <v>21</v>
      </c>
      <c r="I12" s="124">
        <f>IFERROR(VLOOKUP(GRef!B54,C_470,7,FALSE),'Base Calendar'!I12)</f>
        <v>22</v>
      </c>
      <c r="J12" s="124">
        <f>IFERROR(VLOOKUP(GRef!B55,C_470,7,FALSE),'Base Calendar'!J12)</f>
        <v>23</v>
      </c>
      <c r="K12" s="324">
        <f>IFERROR(VLOOKUP(GRef!B56,C_470,7,FALSE),'Base Calendar'!K12)</f>
        <v>24</v>
      </c>
      <c r="L12" s="146"/>
      <c r="M12" s="124">
        <f>IFERROR(VLOOKUP(GRef!B87,C_470,7,FALSE),'Base Calendar'!M12)</f>
        <v>24</v>
      </c>
      <c r="N12" s="124">
        <f>IFERROR(VLOOKUP(GRef!B88,C_470,7,FALSE),'Base Calendar'!N12)</f>
        <v>25</v>
      </c>
      <c r="O12" s="124">
        <f>IFERROR(VLOOKUP(GRef!B89,C_470,7,FALSE),'Base Calendar'!O12)</f>
        <v>26</v>
      </c>
      <c r="P12" s="124">
        <f>IFERROR(VLOOKUP(GRef!B90,C_470,7,FALSE),'Base Calendar'!P12)</f>
        <v>27</v>
      </c>
      <c r="Q12" s="324">
        <f>IFERROR(VLOOKUP(GRef!B91,C_470,7,FALSE),'Base Calendar'!Q12)</f>
        <v>28</v>
      </c>
    </row>
    <row r="13" spans="1:19" ht="12" customHeight="1" thickBot="1">
      <c r="A13" s="325">
        <f>IFERROR(VLOOKUP(GRef!B31,C_470,7,FALSE),'Base Calendar'!A13)</f>
        <v>30</v>
      </c>
      <c r="B13" s="325">
        <f>IFERROR(VLOOKUP(GRef!B32,C_470,7,FALSE),'Base Calendar'!B13)</f>
        <v>31</v>
      </c>
      <c r="C13" s="325">
        <f>IFERROR(VLOOKUP(GRef!B33,C_470,7,FALSE),'Base Calendar'!C13)</f>
        <v>0</v>
      </c>
      <c r="D13" s="325"/>
      <c r="E13" s="326">
        <f>IFERROR(VLOOKUP(GRef!B35,C_470,7,FALSE),'Base Calendar'!E13)</f>
        <v>0</v>
      </c>
      <c r="F13" s="146"/>
      <c r="G13" s="325">
        <f>IFERROR(VLOOKUP(GRef!B59,C_470,7,FALSE),'Base Calendar'!G13)</f>
        <v>27</v>
      </c>
      <c r="H13" s="325">
        <f>IFERROR(VLOOKUP(GRef!B60,C_470,7,FALSE),'Base Calendar'!H13)</f>
        <v>28</v>
      </c>
      <c r="I13" s="325">
        <f>IFERROR(VLOOKUP(GRef!B61,C_470,7,FALSE),'Base Calendar'!I13)</f>
        <v>29</v>
      </c>
      <c r="J13" s="325">
        <f>IFERROR(VLOOKUP(GRef!B62,C_470,7,FALSE),'Base Calendar'!J13)</f>
        <v>30</v>
      </c>
      <c r="K13" s="326">
        <f>IFERROR(VLOOKUP(GRef!B63,C_470,7,FALSE),'Base Calendar'!K13)</f>
        <v>31</v>
      </c>
      <c r="L13" s="146"/>
      <c r="M13" s="325">
        <f>IFERROR(VLOOKUP(GRef!B94,C_470,7,FALSE),'Base Calendar'!M13)</f>
        <v>0</v>
      </c>
      <c r="N13" s="325">
        <f>IFERROR(VLOOKUP(GRef!B95,C_470,7,FALSE),'Base Calendar'!N13)</f>
        <v>0</v>
      </c>
      <c r="O13" s="325">
        <f>IFERROR(VLOOKUP(GRef!B96,C_470,7,FALSE),'Base Calendar'!O13)</f>
        <v>0</v>
      </c>
      <c r="P13" s="325">
        <f>IFERROR(VLOOKUP(GRef!B97,C_470,7,FALSE),'Base Calendar'!P13)</f>
        <v>0</v>
      </c>
      <c r="Q13" s="326">
        <f>IFERROR(VLOOKUP(GRef!B98,C_470,7,FALSE),'Base Calendar'!Q13)</f>
        <v>0</v>
      </c>
    </row>
    <row r="14" spans="1:19" ht="12" customHeight="1">
      <c r="D14" s="149"/>
      <c r="E14" s="149"/>
      <c r="F14" s="149"/>
      <c r="G14" s="148">
        <f>DAY(GRef!U377)</f>
        <v>7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 t="s">
        <v>1420</v>
      </c>
      <c r="H15" s="149" t="s">
        <v>1421</v>
      </c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>
        <v>8</v>
      </c>
      <c r="H16" s="151" t="s">
        <v>1422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IFERROR(VLOOKUP(GRef!B94,C_470,7,FALSE),'Base Calendar'!A21)</f>
        <v>1</v>
      </c>
      <c r="B21" s="124">
        <f>IFERROR(VLOOKUP(GRef!B95,C_470,7,FALSE),'Base Calendar'!B21)</f>
        <v>2</v>
      </c>
      <c r="C21" s="124">
        <f>IFERROR(VLOOKUP(GRef!B96,C_470,7,FALSE),'Base Calendar'!C21)</f>
        <v>3</v>
      </c>
      <c r="D21" s="124">
        <f>IFERROR(VLOOKUP(GRef!B97,C_470,7,FALSE),'Base Calendar'!D21)</f>
        <v>4</v>
      </c>
      <c r="E21" s="324">
        <f>IFERROR(VLOOKUP(GRef!B98,C_470,7,FALSE),'Base Calendar'!E21)</f>
        <v>5</v>
      </c>
      <c r="F21" s="146"/>
      <c r="G21" s="124" t="str">
        <f>IFERROR(VLOOKUP(GRef!B122,C_470,7,FALSE),'Base Calendar'!G21)</f>
        <v xml:space="preserve"> </v>
      </c>
      <c r="H21" s="124">
        <f>IFERROR(VLOOKUP(GRef!B123,C_470,7,FALSE),'Base Calendar'!H21)</f>
        <v>0</v>
      </c>
      <c r="I21" s="124">
        <f>IFERROR(VLOOKUP(GRef!B124,C_470,7,FALSE),'Base Calendar'!I21)</f>
        <v>0</v>
      </c>
      <c r="J21" s="124">
        <f>IFERROR(VLOOKUP(GRef!B125,C_470,7,FALSE),'Base Calendar'!J21)</f>
        <v>1</v>
      </c>
      <c r="K21" s="324">
        <f>IFERROR(VLOOKUP(GRef!B126,C_470,7,FALSE),'Base Calendar'!K21)</f>
        <v>2</v>
      </c>
      <c r="L21" s="146"/>
      <c r="M21" s="124">
        <f>IFERROR(VLOOKUP(GRef!B157,C_470,7,FALSE),'Base Calendar'!M21)</f>
        <v>3</v>
      </c>
      <c r="N21" s="124">
        <f>IFERROR(VLOOKUP(GRef!B158,C_470,7,FALSE),'Base Calendar'!N21)</f>
        <v>4</v>
      </c>
      <c r="O21" s="124">
        <f>IFERROR(VLOOKUP(GRef!B159,C_470,7,FALSE),'Base Calendar'!O21)</f>
        <v>5</v>
      </c>
      <c r="P21" s="124">
        <f>IFERROR(VLOOKUP(GRef!B160,C_470,7,FALSE),'Base Calendar'!P21)</f>
        <v>6</v>
      </c>
      <c r="Q21" s="324">
        <f>IFERROR(VLOOKUP(GRef!B161,C_470,7,FALSE),'Base Calendar'!Q21)</f>
        <v>7</v>
      </c>
    </row>
    <row r="22" spans="1:17" ht="12" customHeight="1">
      <c r="A22" s="124">
        <f>IFERROR(VLOOKUP(GRef!B101,C_470,7,FALSE),'Base Calendar'!A22)</f>
        <v>8</v>
      </c>
      <c r="B22" s="124">
        <f>IFERROR(VLOOKUP(GRef!B102,C_470,7,FALSE),'Base Calendar'!B22)</f>
        <v>9</v>
      </c>
      <c r="C22" s="124">
        <f>IFERROR(VLOOKUP(GRef!B103,C_470,7,FALSE),'Base Calendar'!C22)</f>
        <v>10</v>
      </c>
      <c r="D22" s="124">
        <f>IFERROR(VLOOKUP(GRef!B104,C_470,7,FALSE),'Base Calendar'!D22)</f>
        <v>11</v>
      </c>
      <c r="E22" s="324">
        <f>IFERROR(VLOOKUP(GRef!B105,C_470,7,FALSE),'Base Calendar'!E22)</f>
        <v>12</v>
      </c>
      <c r="F22" s="146"/>
      <c r="G22" s="124">
        <f>IFERROR(VLOOKUP(GRef!B129,C_470,7,FALSE),'Base Calendar'!G22)</f>
        <v>5</v>
      </c>
      <c r="H22" s="124">
        <f>IFERROR(VLOOKUP(GRef!B130,C_470,7,FALSE),'Base Calendar'!H22)</f>
        <v>6</v>
      </c>
      <c r="I22" s="124">
        <f>IFERROR(VLOOKUP(GRef!B131,C_470,7,FALSE),'Base Calendar'!I22)</f>
        <v>7</v>
      </c>
      <c r="J22" s="124">
        <f>IFERROR(VLOOKUP(GRef!B132,C_470,7,FALSE),'Base Calendar'!J22)</f>
        <v>8</v>
      </c>
      <c r="K22" s="324">
        <f>IFERROR(VLOOKUP(GRef!B133,C_470,7,FALSE),'Base Calendar'!K22)</f>
        <v>9</v>
      </c>
      <c r="L22" s="146"/>
      <c r="M22" s="124">
        <f>IFERROR(VLOOKUP(GRef!B164,C_470,7,FALSE),'Base Calendar'!M22)</f>
        <v>10</v>
      </c>
      <c r="N22" s="124">
        <f>IFERROR(VLOOKUP(GRef!B165,C_470,7,FALSE),'Base Calendar'!N22)</f>
        <v>11</v>
      </c>
      <c r="O22" s="124">
        <f>IFERROR(VLOOKUP(GRef!B166,C_470,7,FALSE),'Base Calendar'!O22)</f>
        <v>12</v>
      </c>
      <c r="P22" s="124">
        <f>IFERROR(VLOOKUP(GRef!B167,C_470,7,FALSE),'Base Calendar'!P22)</f>
        <v>13</v>
      </c>
      <c r="Q22" s="324">
        <f>IFERROR(VLOOKUP(GRef!B168,C_470,7,FALSE),'Base Calendar'!Q22)</f>
        <v>14</v>
      </c>
    </row>
    <row r="23" spans="1:17" ht="12" customHeight="1">
      <c r="A23" s="124" t="str">
        <f>IFERROR(VLOOKUP(GRef!B108,C_470,7,FALSE),'Base Calendar'!A23)</f>
        <v>◯</v>
      </c>
      <c r="B23" s="124">
        <f>IFERROR(VLOOKUP(GRef!B109,C_470,7,FALSE),'Base Calendar'!B23)</f>
        <v>16</v>
      </c>
      <c r="C23" s="124">
        <f>IFERROR(VLOOKUP(GRef!B110,C_470,7,FALSE),'Base Calendar'!C23)</f>
        <v>17</v>
      </c>
      <c r="D23" s="124">
        <f>IFERROR(VLOOKUP(GRef!B111,C_470,7,FALSE),'Base Calendar'!D23)</f>
        <v>18</v>
      </c>
      <c r="E23" s="324">
        <f>IFERROR(VLOOKUP(GRef!B112,C_470,7,FALSE),'Base Calendar'!E23)</f>
        <v>19</v>
      </c>
      <c r="F23" s="146"/>
      <c r="G23" s="124">
        <f>IFERROR(VLOOKUP(GRef!B136,C_470,7,FALSE),'Base Calendar'!G23)</f>
        <v>12</v>
      </c>
      <c r="H23" s="124">
        <f>IFERROR(VLOOKUP(GRef!B137,C_470,7,FALSE),'Base Calendar'!H23)</f>
        <v>13</v>
      </c>
      <c r="I23" s="124">
        <f>IFERROR(VLOOKUP(GRef!B138,C_470,7,FALSE),'Base Calendar'!I23)</f>
        <v>14</v>
      </c>
      <c r="J23" s="124">
        <f>IFERROR(VLOOKUP(GRef!B139,C_470,7,FALSE),'Base Calendar'!J23)</f>
        <v>15</v>
      </c>
      <c r="K23" s="324">
        <f>IFERROR(VLOOKUP(GRef!B140,C_470,7,FALSE),'Base Calendar'!K23)</f>
        <v>16</v>
      </c>
      <c r="L23" s="146"/>
      <c r="M23" s="124">
        <f>IFERROR(VLOOKUP(GRef!B171,C_470,7,FALSE),'Base Calendar'!M23)</f>
        <v>17</v>
      </c>
      <c r="N23" s="124">
        <f>IFERROR(VLOOKUP(GRef!B172,C_470,7,FALSE),'Base Calendar'!N23)</f>
        <v>18</v>
      </c>
      <c r="O23" s="124">
        <f>IFERROR(VLOOKUP(GRef!B173,C_470,7,FALSE),'Base Calendar'!O23)</f>
        <v>19</v>
      </c>
      <c r="P23" s="124">
        <f>IFERROR(VLOOKUP(GRef!B174,C_470,7,FALSE),'Base Calendar'!P23)</f>
        <v>20</v>
      </c>
      <c r="Q23" s="324">
        <f>IFERROR(VLOOKUP(GRef!B175,C_470,7,FALSE),'Base Calendar'!Q23)</f>
        <v>21</v>
      </c>
    </row>
    <row r="24" spans="1:17" ht="12" customHeight="1">
      <c r="A24" s="124">
        <f>IFERROR(VLOOKUP(GRef!B115,C_470,7,FALSE),'Base Calendar'!A24)</f>
        <v>22</v>
      </c>
      <c r="B24" s="124">
        <f>IFERROR(VLOOKUP(GRef!B116,C_470,7,FALSE),'Base Calendar'!B24)</f>
        <v>23</v>
      </c>
      <c r="C24" s="124">
        <f>IFERROR(VLOOKUP(GRef!B117,C_470,7,FALSE),'Base Calendar'!C24)</f>
        <v>24</v>
      </c>
      <c r="D24" s="124">
        <f>IFERROR(VLOOKUP(GRef!B118,C_470,7,FALSE),'Base Calendar'!D24)</f>
        <v>25</v>
      </c>
      <c r="E24" s="324">
        <f>IFERROR(VLOOKUP(GRef!B119,C_470,7,FALSE),'Base Calendar'!E24)</f>
        <v>26</v>
      </c>
      <c r="F24" s="146"/>
      <c r="G24" s="124" t="str">
        <f>IFERROR(VLOOKUP(GRef!B143,C_470,7,FALSE),'Base Calendar'!G24)</f>
        <v>◯</v>
      </c>
      <c r="H24" s="124" t="str">
        <f>IFERROR(VLOOKUP(GRef!B144,C_470,7,FALSE),'Base Calendar'!H24)</f>
        <v>◯</v>
      </c>
      <c r="I24" s="124" t="str">
        <f>IFERROR(VLOOKUP(GRef!B145,C_470,7,FALSE),'Base Calendar'!I24)</f>
        <v>◯</v>
      </c>
      <c r="J24" s="124" t="str">
        <f>IFERROR(VLOOKUP(GRef!B146,C_470,7,FALSE),'Base Calendar'!J24)</f>
        <v>●</v>
      </c>
      <c r="K24" s="324" t="str">
        <f>IFERROR(VLOOKUP(GRef!B147,C_470,7,FALSE),'Base Calendar'!K24)</f>
        <v>●</v>
      </c>
      <c r="L24" s="146"/>
      <c r="M24" s="124" t="str">
        <f>IFERROR(VLOOKUP(GRef!B178,C_470,7,FALSE),'Base Calendar'!M24)</f>
        <v>◯</v>
      </c>
      <c r="N24" s="124" t="str">
        <f>IFERROR(VLOOKUP(GRef!B179,C_470,7,FALSE),'Base Calendar'!N24)</f>
        <v>●</v>
      </c>
      <c r="O24" s="124" t="str">
        <f>IFERROR(VLOOKUP(GRef!B180,C_470,7,FALSE),'Base Calendar'!O24)</f>
        <v>◯</v>
      </c>
      <c r="P24" s="124" t="str">
        <f>IFERROR(VLOOKUP(GRef!B181,C_470,7,FALSE),'Base Calendar'!P24)</f>
        <v>◯</v>
      </c>
      <c r="Q24" s="324" t="str">
        <f>IFERROR(VLOOKUP(GRef!B182,C_470,7,FALSE),'Base Calendar'!Q24)</f>
        <v>◯</v>
      </c>
    </row>
    <row r="25" spans="1:17" ht="12" customHeight="1" thickBot="1">
      <c r="A25" s="325">
        <f>IFERROR(VLOOKUP(GRef!B122,C_470,7,FALSE),'Base Calendar'!A25)</f>
        <v>29</v>
      </c>
      <c r="B25" s="325">
        <f>IFERROR(VLOOKUP(GRef!B123,C_470,7,FALSE),'Base Calendar'!B25)</f>
        <v>30</v>
      </c>
      <c r="C25" s="325">
        <f>IFERROR(VLOOKUP(GRef!B124,C_470,7,FALSE),'Base Calendar'!C25)</f>
        <v>31</v>
      </c>
      <c r="D25" s="325">
        <f>IFERROR(VLOOKUP(GRef!B125,C_470,7,FALSE),'Base Calendar'!D25)</f>
        <v>0</v>
      </c>
      <c r="E25" s="326">
        <f>IFERROR(VLOOKUP(GRef!B126,C_470,7,FALSE),'Base Calendar'!E25)</f>
        <v>0</v>
      </c>
      <c r="F25" s="157"/>
      <c r="G25" s="325">
        <f>IFERROR(VLOOKUP(GRef!B150,C_470,7,FALSE),'Base Calendar'!G25)</f>
        <v>26</v>
      </c>
      <c r="H25" s="325">
        <f>IFERROR(VLOOKUP(GRef!B151,C_470,7,FALSE),'Base Calendar'!H25)</f>
        <v>27</v>
      </c>
      <c r="I25" s="325">
        <f>IFERROR(VLOOKUP(GRef!B152,C_470,7,FALSE),'Base Calendar'!I25)</f>
        <v>28</v>
      </c>
      <c r="J25" s="325">
        <f>IFERROR(VLOOKUP(GRef!B153,C_470,7,FALSE),'Base Calendar'!J25)</f>
        <v>29</v>
      </c>
      <c r="K25" s="326">
        <f>IFERROR(VLOOKUP(GRef!B154,C_470,7,FALSE),'Base Calendar'!K25)</f>
        <v>30</v>
      </c>
      <c r="L25" s="146"/>
      <c r="M25" s="325" t="str">
        <f>IFERROR(VLOOKUP(GRef!B185,C_470,7,FALSE),'Base Calendar'!M25)</f>
        <v>◯</v>
      </c>
      <c r="N25" s="325">
        <f>IFERROR(VLOOKUP(GRef!I44,C_470,7,FALSE),'Base Calendar'!N25)</f>
        <v>0</v>
      </c>
      <c r="O25" s="325">
        <f>IFERROR(VLOOKUP(GRef!I45,C_470,7,FALSE),'Base Calendar'!O25)</f>
        <v>0</v>
      </c>
      <c r="P25" s="325">
        <f>IFERROR(VLOOKUP(GRef!I46,C_470,7,FALSE),'Base Calendar'!P25)</f>
        <v>0</v>
      </c>
      <c r="Q25" s="326">
        <f>IFERROR(VLOOKUP(GRef!I47,C_470,7,FALSE),'Base Calendar'!Q25)</f>
        <v>0</v>
      </c>
    </row>
    <row r="26" spans="1:17" ht="12" customHeight="1">
      <c r="A26" s="151">
        <v>15</v>
      </c>
      <c r="B26" s="158" t="s">
        <v>135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IFERROR(VLOOKUP(GRef!B186,C_470,7,FALSE),'Base Calendar'!B33)</f>
        <v>●</v>
      </c>
      <c r="C33" s="124" t="str">
        <f>IFERROR(VLOOKUP(GRef!B187,C_470,7,FALSE),'Base Calendar'!C33)</f>
        <v>◯</v>
      </c>
      <c r="D33" s="124" t="str">
        <f>IFERROR(VLOOKUP(GRef!B188,C_470,7,FALSE),'Base Calendar'!D33)</f>
        <v>◯</v>
      </c>
      <c r="E33" s="324" t="str">
        <f>IFERROR(VLOOKUP(GRef!B189,C_470,7,FALSE),'Base Calendar'!E33)</f>
        <v>◯</v>
      </c>
      <c r="F33" s="146"/>
      <c r="G33" s="124" t="str">
        <f>IFERROR(VLOOKUP(GRef!B213,C_470,7,FALSE),'Base Calendar'!G33)</f>
        <v xml:space="preserve"> </v>
      </c>
      <c r="H33" s="124" t="str">
        <f>IFERROR(VLOOKUP(GRef!B214,C_470,7,FALSE),'Base Calendar'!H33)</f>
        <v xml:space="preserve"> </v>
      </c>
      <c r="I33" s="124">
        <f>IFERROR(VLOOKUP(GRef!B215,C_470,7,FALSE),'Base Calendar'!I33)</f>
        <v>0</v>
      </c>
      <c r="J33" s="124">
        <f>IFERROR(VLOOKUP(GRef!B216,C_470,7,FALSE),'Base Calendar'!J33)</f>
        <v>0</v>
      </c>
      <c r="K33" s="324">
        <f>IFERROR(VLOOKUP(GRef!B217,C_470,7,FALSE),'Base Calendar'!K33)</f>
        <v>1</v>
      </c>
      <c r="L33" s="146"/>
      <c r="M33" s="124">
        <f>IFERROR(VLOOKUP(GRef!B241,C_470,7,FALSE),'Base Calendar'!M33)</f>
        <v>0</v>
      </c>
      <c r="N33" s="124" t="str">
        <f>IFERROR(VLOOKUP(GRef!B242,C_470,7,FALSE),'Base Calendar'!N33)</f>
        <v xml:space="preserve"> </v>
      </c>
      <c r="O33" s="124">
        <f>IFERROR(VLOOKUP(GRef!B243,C_470,7,FALSE),'Base Calendar'!O33)</f>
        <v>0</v>
      </c>
      <c r="P33" s="124">
        <f>IFERROR(VLOOKUP(GRef!B244,C_470,7,FALSE),'Base Calendar'!P33)</f>
        <v>0</v>
      </c>
      <c r="Q33" s="324">
        <f>IFERROR(VLOOKUP(GRef!B245,C_470,7,FALSE),'Base Calendar'!Q33)</f>
        <v>1</v>
      </c>
    </row>
    <row r="34" spans="1:17" ht="12" customHeight="1">
      <c r="A34" s="124">
        <f>IFERROR(VLOOKUP(GRef!B192,C_470,7,FALSE),'Base Calendar'!A34)</f>
        <v>7</v>
      </c>
      <c r="B34" s="124">
        <f>IFERROR(VLOOKUP(GRef!B193,C_470,7,FALSE),'Base Calendar'!B34)</f>
        <v>8</v>
      </c>
      <c r="C34" s="124">
        <f>IFERROR(VLOOKUP(GRef!B194,C_470,7,FALSE),'Base Calendar'!C34)</f>
        <v>9</v>
      </c>
      <c r="D34" s="124">
        <f>IFERROR(VLOOKUP(GRef!B195,C_470,7,FALSE),'Base Calendar'!D34)</f>
        <v>10</v>
      </c>
      <c r="E34" s="324">
        <f>IFERROR(VLOOKUP(GRef!B196,C_470,7,FALSE),'Base Calendar'!E34)</f>
        <v>11</v>
      </c>
      <c r="F34" s="146"/>
      <c r="G34" s="124">
        <f>IFERROR(VLOOKUP(GRef!B220,C_470,7,FALSE),'Base Calendar'!G34)</f>
        <v>4</v>
      </c>
      <c r="H34" s="124">
        <f>IFERROR(VLOOKUP(GRef!B221,C_470,7,FALSE),'Base Calendar'!H34)</f>
        <v>5</v>
      </c>
      <c r="I34" s="124">
        <f>IFERROR(VLOOKUP(GRef!B222,C_470,7,FALSE),'Base Calendar'!I34)</f>
        <v>6</v>
      </c>
      <c r="J34" s="124">
        <f>IFERROR(VLOOKUP(GRef!B223,C_470,7,FALSE),'Base Calendar'!J34)</f>
        <v>7</v>
      </c>
      <c r="K34" s="324">
        <f>IFERROR(VLOOKUP(GRef!B224,C_470,7,FALSE),'Base Calendar'!K34)</f>
        <v>8</v>
      </c>
      <c r="L34" s="146"/>
      <c r="M34" s="124">
        <f>IFERROR(VLOOKUP(GRef!B248,C_470,7,FALSE),'Base Calendar'!M34)</f>
        <v>4</v>
      </c>
      <c r="N34" s="124">
        <f>IFERROR(VLOOKUP(GRef!B249,C_470,7,FALSE),'Base Calendar'!N34)</f>
        <v>5</v>
      </c>
      <c r="O34" s="124">
        <f>IFERROR(VLOOKUP(GRef!B250,C_470,7,FALSE),'Base Calendar'!O34)</f>
        <v>6</v>
      </c>
      <c r="P34" s="124">
        <f>IFERROR(VLOOKUP(GRef!B251,C_470,7,FALSE),'Base Calendar'!P34)</f>
        <v>7</v>
      </c>
      <c r="Q34" s="324">
        <f>IFERROR(VLOOKUP(GRef!B252,C_470,7,FALSE),'Base Calendar'!Q34)</f>
        <v>8</v>
      </c>
    </row>
    <row r="35" spans="1:17" ht="12" customHeight="1">
      <c r="A35" s="124">
        <f>IFERROR(VLOOKUP(GRef!B199,C_470,7,FALSE),'Base Calendar'!A35)</f>
        <v>14</v>
      </c>
      <c r="B35" s="124">
        <f>IFERROR(VLOOKUP(GRef!B200,C_470,7,FALSE),'Base Calendar'!B35)</f>
        <v>15</v>
      </c>
      <c r="C35" s="124">
        <f>IFERROR(VLOOKUP(GRef!B201,C_470,7,FALSE),'Base Calendar'!C35)</f>
        <v>16</v>
      </c>
      <c r="D35" s="124">
        <f>IFERROR(VLOOKUP(GRef!B202,C_470,7,FALSE),'Base Calendar'!D35)</f>
        <v>17</v>
      </c>
      <c r="E35" s="324">
        <f>IFERROR(VLOOKUP(GRef!B203,C_470,7,FALSE),'Base Calendar'!E35)</f>
        <v>18</v>
      </c>
      <c r="F35" s="146"/>
      <c r="G35" s="124">
        <f>IFERROR(VLOOKUP(GRef!B227,C_470,7,FALSE),'Base Calendar'!G35)</f>
        <v>11</v>
      </c>
      <c r="H35" s="124">
        <f>IFERROR(VLOOKUP(GRef!B228,C_470,7,FALSE),'Base Calendar'!H35)</f>
        <v>12</v>
      </c>
      <c r="I35" s="124">
        <f>IFERROR(VLOOKUP(GRef!B229,C_470,7,FALSE),'Base Calendar'!I35)</f>
        <v>13</v>
      </c>
      <c r="J35" s="124">
        <f>IFERROR(VLOOKUP(GRef!B230,C_470,7,FALSE),'Base Calendar'!J35)</f>
        <v>14</v>
      </c>
      <c r="K35" s="324">
        <f>IFERROR(VLOOKUP(GRef!B231,C_470,7,FALSE),'Base Calendar'!K35)</f>
        <v>15</v>
      </c>
      <c r="L35" s="146"/>
      <c r="M35" s="124">
        <f>IFERROR(VLOOKUP(GRef!B255,C_470,7,FALSE),'Base Calendar'!M35)</f>
        <v>11</v>
      </c>
      <c r="N35" s="124">
        <f>IFERROR(VLOOKUP(GRef!B256,C_470,7,FALSE),'Base Calendar'!N35)</f>
        <v>12</v>
      </c>
      <c r="O35" s="124">
        <f>IFERROR(VLOOKUP(GRef!B257,C_470,7,FALSE),'Base Calendar'!O35)</f>
        <v>13</v>
      </c>
      <c r="P35" s="124">
        <f>IFERROR(VLOOKUP(GRef!B258,C_470,7,FALSE),'Base Calendar'!P35)</f>
        <v>14</v>
      </c>
      <c r="Q35" s="324">
        <f>IFERROR(VLOOKUP(GRef!B249,C_470,7,FALSE),'Base Calendar'!Q35)</f>
        <v>15</v>
      </c>
    </row>
    <row r="36" spans="1:17" ht="12" customHeight="1">
      <c r="A36" s="124" t="str">
        <f>IFERROR(VLOOKUP(GRef!B206,C_470,7,FALSE),'Base Calendar'!A36)</f>
        <v>◯</v>
      </c>
      <c r="B36" s="124">
        <f>IFERROR(VLOOKUP(GRef!B207,C_470,7,FALSE),'Base Calendar'!B36)</f>
        <v>22</v>
      </c>
      <c r="C36" s="124">
        <f>IFERROR(VLOOKUP(GRef!B208,C_470,7,FALSE),'Base Calendar'!C36)</f>
        <v>23</v>
      </c>
      <c r="D36" s="124">
        <f>IFERROR(VLOOKUP(GRef!B209,C_470,7,FALSE),'Base Calendar'!D36)</f>
        <v>24</v>
      </c>
      <c r="E36" s="324">
        <f>IFERROR(VLOOKUP(GRef!B210,C_470,7,FALSE),'Base Calendar'!E36)</f>
        <v>25</v>
      </c>
      <c r="F36" s="146"/>
      <c r="G36" s="124" t="str">
        <f>IFERROR(VLOOKUP(GRef!B234,C_470,7,FALSE),'Base Calendar'!G36)</f>
        <v>◯</v>
      </c>
      <c r="H36" s="124">
        <f>IFERROR(VLOOKUP(GRef!B235,C_470,7,FALSE),'Base Calendar'!H36)</f>
        <v>19</v>
      </c>
      <c r="I36" s="124">
        <f>IFERROR(VLOOKUP(GRef!B236,C_470,7,FALSE),'Base Calendar'!I36)</f>
        <v>20</v>
      </c>
      <c r="J36" s="124">
        <f>IFERROR(VLOOKUP(GRef!B237,C_470,7,FALSE),'Base Calendar'!J36)</f>
        <v>21</v>
      </c>
      <c r="K36" s="324">
        <f>IFERROR(VLOOKUP(GRef!B238,C_470,7,FALSE),'Base Calendar'!K36)</f>
        <v>22</v>
      </c>
      <c r="L36" s="146"/>
      <c r="M36" s="124" t="str">
        <f>IFERROR(VLOOKUP(GRef!B262,C_470,7,FALSE),'Base Calendar'!M36)</f>
        <v>◯</v>
      </c>
      <c r="N36" s="124" t="str">
        <f>IFERROR(VLOOKUP(GRef!B263,C_470,7,FALSE),'Base Calendar'!N36)</f>
        <v>◯</v>
      </c>
      <c r="O36" s="124" t="str">
        <f>IFERROR(VLOOKUP(GRef!B264,C_470,7,FALSE),'Base Calendar'!O36)</f>
        <v>◯</v>
      </c>
      <c r="P36" s="124" t="str">
        <f>IFERROR(VLOOKUP(GRef!B265,C_470,7,FALSE),'Base Calendar'!P36)</f>
        <v>◯</v>
      </c>
      <c r="Q36" s="324" t="str">
        <f>IFERROR(VLOOKUP(GRef!B266,C_470,7,FALSE),'Base Calendar'!Q36)</f>
        <v>◯</v>
      </c>
    </row>
    <row r="37" spans="1:17" ht="12" customHeight="1" thickBot="1">
      <c r="A37" s="325">
        <f>IFERROR(VLOOKUP(GRef!B213,C_470,7,FALSE),'Base Calendar'!A37)</f>
        <v>28</v>
      </c>
      <c r="B37" s="325">
        <f>IFERROR(VLOOKUP(GRef!B214,C_470,7,FALSE),'Base Calendar'!B37)</f>
        <v>29</v>
      </c>
      <c r="C37" s="325">
        <f>IFERROR(VLOOKUP(GRef!B215,C_470,7,FALSE),'Base Calendar'!C37)</f>
        <v>30</v>
      </c>
      <c r="D37" s="325">
        <f>IFERROR(VLOOKUP(GRef!B216,C_470,7,FALSE),'Base Calendar'!D37)</f>
        <v>31</v>
      </c>
      <c r="E37" s="326" t="str">
        <f>IFERROR(VLOOKUP(GRef!B217,C_470,7,FALSE),'Base Calendar'!E37)</f>
        <v xml:space="preserve"> </v>
      </c>
      <c r="F37" s="157"/>
      <c r="G37" s="325">
        <f>IFERROR(VLOOKUP(GRef!B241,C_470,7,FALSE),'Base Calendar'!G37)</f>
        <v>25</v>
      </c>
      <c r="H37" s="325">
        <f>IFERROR(VLOOKUP(GRef!B242,C_470,7,FALSE),'Base Calendar'!H37)</f>
        <v>26</v>
      </c>
      <c r="I37" s="325">
        <f>IFERROR(VLOOKUP(GRef!B243,C_470,7,FALSE),'Base Calendar'!I37)</f>
        <v>27</v>
      </c>
      <c r="J37" s="325">
        <f>IFERROR(VLOOKUP(GRef!B244,C_470,7,FALSE),'Base Calendar'!J37)</f>
        <v>28</v>
      </c>
      <c r="K37" s="326">
        <f>IFERROR(VLOOKUP(GRef!B245,C_470,7,FALSE),'Base Calendar'!K37)</f>
        <v>0</v>
      </c>
      <c r="L37" s="146"/>
      <c r="M37" s="325" t="str">
        <f>IFERROR(VLOOKUP(GRef!B269,C_470,7,FALSE),'Base Calendar'!M37)</f>
        <v>◯</v>
      </c>
      <c r="N37" s="325">
        <f>IFERROR(VLOOKUP(GRef!B270,C_470,7,FALSE),'Base Calendar'!N37)</f>
        <v>26</v>
      </c>
      <c r="O37" s="325">
        <f>IFERROR(VLOOKUP(GRef!B271,C_470,7,FALSE),'Base Calendar'!O37)</f>
        <v>27</v>
      </c>
      <c r="P37" s="325">
        <f>IFERROR(VLOOKUP(GRef!B272,C_470,7,FALSE),'Base Calendar'!P37)</f>
        <v>28</v>
      </c>
      <c r="Q37" s="326">
        <f>IFERROR(VLOOKUP(GRef!B273,C_470,7,FALSE),'Base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135</v>
      </c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IFERROR(VLOOKUP(GRef!B276,C_470,7,FALSE),'Base Calendar'!A45)</f>
        <v>1</v>
      </c>
      <c r="B45" s="124">
        <f>IFERROR(VLOOKUP(GRef!B277,C_470,7,FALSE),'Base Calendar'!B45)</f>
        <v>2</v>
      </c>
      <c r="C45" s="124">
        <f>IFERROR(VLOOKUP(GRef!B278,C_470,7,FALSE),'Base Calendar'!C45)</f>
        <v>3</v>
      </c>
      <c r="D45" s="124">
        <f>IFERROR(VLOOKUP(GRef!B279,C_470,7,FALSE),'Base Calendar'!D45)</f>
        <v>4</v>
      </c>
      <c r="E45" s="324">
        <f>IFERROR(VLOOKUP(GRef!B280,C_470,7,FALSE),'Base Calendar'!E45)</f>
        <v>5</v>
      </c>
      <c r="F45" s="139"/>
      <c r="G45" s="124">
        <f>IFERROR(VLOOKUP(GRef!B304,C_470,7,FALSE),'Base Calendar'!G45)</f>
        <v>0</v>
      </c>
      <c r="H45" s="124">
        <f>IFERROR(VLOOKUP(GRef!B305,C_470,7,FALSE),'Base Calendar'!H45)</f>
        <v>0</v>
      </c>
      <c r="I45" s="124">
        <f>IFERROR(VLOOKUP(GRef!B306,C_470,7,FALSE),'Base Calendar'!I45)</f>
        <v>1</v>
      </c>
      <c r="J45" s="124">
        <f>IFERROR(VLOOKUP(GRef!B307,C_470,7,FALSE),'Base Calendar'!J45)</f>
        <v>2</v>
      </c>
      <c r="K45" s="324">
        <f>IFERROR(VLOOKUP(GRef!B308,C_470,7,FALSE),'Base Calendar'!K45)</f>
        <v>3</v>
      </c>
      <c r="L45" s="146"/>
      <c r="M45" s="124">
        <f>IFERROR(VLOOKUP(GRef!B339,C_470,7,FALSE),'Base Calendar'!M45)</f>
        <v>3</v>
      </c>
      <c r="N45" s="124">
        <f>IFERROR(VLOOKUP(GRef!B340,C_470,7,FALSE),'Base Calendar'!N45)</f>
        <v>4</v>
      </c>
      <c r="O45" s="124">
        <f>IFERROR(VLOOKUP(GRef!B341,C_470,7,FALSE),'Base Calendar'!O45)</f>
        <v>5</v>
      </c>
      <c r="P45" s="124">
        <f>IFERROR(VLOOKUP(GRef!B342,C_470,7,FALSE),'Base Calendar'!P45)</f>
        <v>6</v>
      </c>
      <c r="Q45" s="324">
        <f>IFERROR(VLOOKUP(GRef!B343,C_470,7,FALSE),'Base Calendar'!Q45)</f>
        <v>7</v>
      </c>
    </row>
    <row r="46" spans="1:17" ht="12" customHeight="1">
      <c r="A46" s="124">
        <f>IFERROR(VLOOKUP(GRef!B283,C_470,7,FALSE),'Base Calendar'!A46)</f>
        <v>8</v>
      </c>
      <c r="B46" s="124">
        <f>IFERROR(VLOOKUP(GRef!B284,C_470,7,FALSE),'Base Calendar'!B46)</f>
        <v>9</v>
      </c>
      <c r="C46" s="124">
        <f>IFERROR(VLOOKUP(GRef!B285,C_470,7,FALSE),'Base Calendar'!C46)</f>
        <v>10</v>
      </c>
      <c r="D46" s="124">
        <f>IFERROR(VLOOKUP(GRef!B286,C_470,7,FALSE),'Base Calendar'!D46)</f>
        <v>11</v>
      </c>
      <c r="E46" s="324">
        <f>IFERROR(VLOOKUP(GRef!B287,C_470,7,FALSE),'Base Calendar'!E46)</f>
        <v>12</v>
      </c>
      <c r="F46" s="146"/>
      <c r="G46" s="124">
        <f>IFERROR(VLOOKUP(GRef!B311,C_470,7,FALSE),'Base Calendar'!G46)</f>
        <v>6</v>
      </c>
      <c r="H46" s="124">
        <f>IFERROR(VLOOKUP(GRef!B312,C_470,7,FALSE),'Base Calendar'!H46)</f>
        <v>7</v>
      </c>
      <c r="I46" s="124">
        <f>IFERROR(VLOOKUP(GRef!B313,C_470,7,FALSE),'Base Calendar'!I46)</f>
        <v>8</v>
      </c>
      <c r="J46" s="124">
        <f>IFERROR(VLOOKUP(GRef!B314,C_470,7,FALSE),'Base Calendar'!J46)</f>
        <v>9</v>
      </c>
      <c r="K46" s="324">
        <f>IFERROR(VLOOKUP(GRef!B315,C_470,7,FALSE),'Base Calendar'!K46)</f>
        <v>10</v>
      </c>
      <c r="L46" s="146"/>
      <c r="M46" s="124">
        <f>IFERROR(VLOOKUP(GRef!B346,C_470,7,FALSE),'Base Calendar'!M46)</f>
        <v>10</v>
      </c>
      <c r="N46" s="124">
        <f>IFERROR(VLOOKUP(GRef!B3463,C_470,7,FALSE),'Base Calendar'!N46)</f>
        <v>11</v>
      </c>
      <c r="O46" s="124">
        <f>IFERROR(VLOOKUP(GRef!B348,C_470,7,FALSE),'Base Calendar'!O46)</f>
        <v>12</v>
      </c>
      <c r="P46" s="124">
        <f>IFERROR(VLOOKUP(GRef!B349,C_470,7,FALSE),'Base Calendar'!P46)</f>
        <v>13</v>
      </c>
      <c r="Q46" s="324">
        <f>IFERROR(VLOOKUP(GRef!B350,C_470,7,FALSE),'Base Calendar'!Q46)</f>
        <v>14</v>
      </c>
    </row>
    <row r="47" spans="1:17" ht="12" customHeight="1">
      <c r="A47" s="124">
        <f>IFERROR(VLOOKUP(GRef!B290,C_470,7,FALSE),'Base Calendar'!A47)</f>
        <v>15</v>
      </c>
      <c r="B47" s="124">
        <f>IFERROR(VLOOKUP(GRef!B291,C_470,7,FALSE),'Base Calendar'!B47)</f>
        <v>16</v>
      </c>
      <c r="C47" s="124">
        <f>IFERROR(VLOOKUP(GRef!B292,C_470,7,FALSE),'Base Calendar'!C47)</f>
        <v>17</v>
      </c>
      <c r="D47" s="124">
        <f>IFERROR(VLOOKUP(GRef!B293,C_470,7,FALSE),'Base Calendar'!D47)</f>
        <v>18</v>
      </c>
      <c r="E47" s="324" t="str">
        <f>IFERROR(VLOOKUP(GRef!B294,C_470,7,FALSE),'Base Calendar'!E47)</f>
        <v>◯</v>
      </c>
      <c r="F47" s="146"/>
      <c r="G47" s="124">
        <f>IFERROR(VLOOKUP(GRef!B318,C_470,7,FALSE),'Base Calendar'!G47)</f>
        <v>13</v>
      </c>
      <c r="H47" s="124">
        <f>IFERROR(VLOOKUP(GRef!B319,C_470,7,FALSE),'Base Calendar'!H47)</f>
        <v>14</v>
      </c>
      <c r="I47" s="124">
        <f>IFERROR(VLOOKUP(GRef!B320,C_470,7,FALSE),'Base Calendar'!I47)</f>
        <v>15</v>
      </c>
      <c r="J47" s="124">
        <f>IFERROR(VLOOKUP(GRef!B321,C_470,7,FALSE),'Base Calendar'!J47)</f>
        <v>16</v>
      </c>
      <c r="K47" s="324">
        <f>IFERROR(VLOOKUP(GRef!B322,C_470,7,FALSE),'Base Calendar'!K47)</f>
        <v>17</v>
      </c>
      <c r="L47" s="323"/>
      <c r="M47" s="124">
        <f>IFERROR(VLOOKUP(GRef!B353,C_470,7,FALSE),'Base Calendar'!M47)</f>
        <v>17</v>
      </c>
      <c r="N47" s="124">
        <f>IFERROR(VLOOKUP(GRef!B354,C_470,7,FALSE),'Base Calendar'!N47)</f>
        <v>18</v>
      </c>
      <c r="O47" s="124">
        <f>IFERROR(VLOOKUP(GRef!B355,C_470,7,FALSE),'Base Calendar'!O47)</f>
        <v>19</v>
      </c>
      <c r="P47" s="124">
        <f>IFERROR(VLOOKUP(GRef!B356,C_470,7,FALSE),'Base Calendar'!P47)</f>
        <v>20</v>
      </c>
      <c r="Q47" s="324">
        <f>IFERROR(VLOOKUP(GRef!B357,C_470,7,FALSE),'Base Calendar'!Q47)</f>
        <v>21</v>
      </c>
    </row>
    <row r="48" spans="1:17" ht="12" customHeight="1">
      <c r="A48" s="124">
        <f>IFERROR(VLOOKUP(GRef!B297,C_470,7,FALSE),'Base Calendar'!A48)</f>
        <v>22</v>
      </c>
      <c r="B48" s="124">
        <f>IFERROR(VLOOKUP(GRef!B298,C_470,7,FALSE),'Base Calendar'!B48)</f>
        <v>23</v>
      </c>
      <c r="C48" s="124">
        <f>IFERROR(VLOOKUP(GRef!B299,C_470,7,FALSE),'Base Calendar'!C48)</f>
        <v>24</v>
      </c>
      <c r="D48" s="124">
        <f>IFERROR(VLOOKUP(GRef!B300,C_470,7,FALSE),'Base Calendar'!D48)</f>
        <v>25</v>
      </c>
      <c r="E48" s="324">
        <f>IFERROR(VLOOKUP(GRef!B301,C_470,7,FALSE),'Base Calendar'!E48)</f>
        <v>26</v>
      </c>
      <c r="F48" s="146"/>
      <c r="G48" s="124">
        <f>IFERROR(VLOOKUP(GRef!B325,C_470,7,FALSE),'Base Calendar'!G48)</f>
        <v>20</v>
      </c>
      <c r="H48" s="124">
        <f>IFERROR(VLOOKUP(GRef!B326,C_470,7,FALSE),'Base Calendar'!H48)</f>
        <v>21</v>
      </c>
      <c r="I48" s="124">
        <f>IFERROR(VLOOKUP(GRef!B327,C_470,7,FALSE),'Base Calendar'!I48)</f>
        <v>22</v>
      </c>
      <c r="J48" s="124">
        <f>IFERROR(VLOOKUP(GRef!B328,C_470,7,FALSE),'Base Calendar'!J48)</f>
        <v>23</v>
      </c>
      <c r="K48" s="324">
        <f>IFERROR(VLOOKUP(GRef!B329,C_470,7,FALSE),'Base Calendar'!K48)</f>
        <v>24</v>
      </c>
      <c r="L48" s="146"/>
      <c r="M48" s="124">
        <f>IFERROR(VLOOKUP(GRef!B360,C_470,7,FALSE),'Base Calendar'!M48)</f>
        <v>24</v>
      </c>
      <c r="N48" s="124">
        <f>IFERROR(VLOOKUP(GRef!B361,C_470,7,FALSE),'Base Calendar'!N48)</f>
        <v>25</v>
      </c>
      <c r="O48" s="124">
        <f>IFERROR(VLOOKUP(GRef!B362,C_470,7,FALSE),'Base Calendar'!O48)</f>
        <v>26</v>
      </c>
      <c r="P48" s="124">
        <f>IFERROR(VLOOKUP(GRef!B363,C_470,7,FALSE),'Base Calendar'!P48)</f>
        <v>27</v>
      </c>
      <c r="Q48" s="324">
        <f>IFERROR(VLOOKUP(GRef!B364,C_470,7,FALSE),'Base Calendar'!Q48)</f>
        <v>28</v>
      </c>
    </row>
    <row r="49" spans="1:19" ht="12" customHeight="1" thickBot="1">
      <c r="A49" s="325">
        <f>IFERROR(VLOOKUP(GRef!B304,C_470,7,FALSE),'Base Calendar'!A49)</f>
        <v>29</v>
      </c>
      <c r="B49" s="325">
        <f>IFERROR(VLOOKUP(GRef!B305,C_470,7,FALSE),'Base Calendar'!B49)</f>
        <v>30</v>
      </c>
      <c r="C49" s="325" t="str">
        <f>IFERROR(VLOOKUP(GRef!B306,C_470,7,FALSE),'Base Calendar'!C49)</f>
        <v xml:space="preserve"> </v>
      </c>
      <c r="D49" s="325" t="str">
        <f>IFERROR(VLOOKUP(GRef!B307,C_470,7,FALSE),'Base Calendar'!D49)</f>
        <v xml:space="preserve"> </v>
      </c>
      <c r="E49" s="326" t="str">
        <f>IFERROR(VLOOKUP(GRef!B308,C_470,7,FALSE),'Base Calendar'!E49)</f>
        <v xml:space="preserve"> </v>
      </c>
      <c r="F49" s="146"/>
      <c r="G49" s="325" t="str">
        <f>IFERROR(VLOOKUP(GRef!B332,C_470,7,FALSE),'Base Calendar'!G49)</f>
        <v>●</v>
      </c>
      <c r="H49" s="325">
        <f>IFERROR(VLOOKUP(GRef!B333,C_470,7,FALSE),'Base Calendar'!H49)</f>
        <v>28</v>
      </c>
      <c r="I49" s="325">
        <f>IFERROR(VLOOKUP(GRef!B334,C_470,7,FALSE),'Base Calendar'!I49)</f>
        <v>29</v>
      </c>
      <c r="J49" s="325" t="str">
        <f>IFERROR(VLOOKUP(GRef!B335,C_470,7,FALSE),'Base Calendar'!J49)</f>
        <v></v>
      </c>
      <c r="K49" s="326">
        <f>IFERROR(VLOOKUP(GRef!B336,C_470,7,FALSE),'Base Calendar'!K49)</f>
        <v>31</v>
      </c>
      <c r="L49" s="169"/>
      <c r="M49" s="325">
        <f>IFERROR(VLOOKUP(GRef!B367,C_470,7,FALSE),'Base Calendar'!M49)</f>
        <v>0</v>
      </c>
      <c r="N49" s="325">
        <f>IFERROR(VLOOKUP(GRef!B368,C_470,7,FALSE),'Base Calendar'!N49)</f>
        <v>0</v>
      </c>
      <c r="O49" s="325">
        <f>IFERROR(VLOOKUP(GRef!B369,C_470,7,FALSE),'Base Calendar'!O49)</f>
        <v>0</v>
      </c>
      <c r="P49" s="325">
        <f>IFERROR(VLOOKUP(GRef!B370,C_470,7,FALSE),'Base Calendar'!P49)</f>
        <v>0</v>
      </c>
      <c r="Q49" s="326">
        <f>IFERROR(VLOOKUP(GRef!B371,C_470,7,FALSE),'Base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3">
        <v>30</v>
      </c>
      <c r="H51" s="153" t="s">
        <v>1423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2" spans="1:19">
      <c r="G52" s="151">
        <f>DAY(GRef!U378)</f>
        <v>30</v>
      </c>
      <c r="H52" s="158" t="s">
        <v>39</v>
      </c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7YYT1KtNu7nF2pgW+u0SdZP2xh8h8zMwTip1C16JIAKLVKyVgSpwqB37DRMDjaPos6j5uSzW2DqaKVI4xFz/8A==" saltValue="pZPbz1WfmFGlYsd8Q3dJQA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41" priority="7" stopIfTrue="1" operator="equal">
      <formula>0</formula>
    </cfRule>
  </conditionalFormatting>
  <conditionalFormatting sqref="A9:Q13">
    <cfRule type="cellIs" dxfId="40" priority="4" stopIfTrue="1" operator="equal">
      <formula>0</formula>
    </cfRule>
    <cfRule type="cellIs" dxfId="39" priority="5" stopIfTrue="1" operator="equal">
      <formula>15.5</formula>
    </cfRule>
    <cfRule type="cellIs" dxfId="38" priority="6" stopIfTrue="1" operator="equal">
      <formula>0</formula>
    </cfRule>
  </conditionalFormatting>
  <conditionalFormatting sqref="A21:Q25">
    <cfRule type="cellIs" dxfId="37" priority="3" stopIfTrue="1" operator="equal">
      <formula>0</formula>
    </cfRule>
  </conditionalFormatting>
  <conditionalFormatting sqref="A33:Q37">
    <cfRule type="cellIs" dxfId="36" priority="2" stopIfTrue="1" operator="equal">
      <formula>0</formula>
    </cfRule>
  </conditionalFormatting>
  <conditionalFormatting sqref="A45:Q49">
    <cfRule type="cellIs" dxfId="35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3" sqref="A3:Q3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GRef!C1</f>
        <v>100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373"/>
      <c r="P5" s="374" t="s">
        <v>122</v>
      </c>
      <c r="Q5" s="375">
        <f>GRef!C376</f>
        <v>245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 t="str">
        <f>IFERROR(VLOOKUP(GRef!B3,C_100,25,FALSE),'Base Calendar'!A9)</f>
        <v></v>
      </c>
      <c r="B9" s="124">
        <f>IFERROR(VLOOKUP(GRef!B4,C_100,25,FALSE),'Base Calendar'!B9)</f>
        <v>3</v>
      </c>
      <c r="C9" s="124" t="str">
        <f>IFERROR(VLOOKUP(GRef!B5,C_100,25,FALSE),'Base Calendar'!C9)</f>
        <v>◯</v>
      </c>
      <c r="D9" s="124">
        <f>IFERROR(VLOOKUP(GRef!B6,C_100,25,FALSE),'Base Calendar'!D9)</f>
        <v>5</v>
      </c>
      <c r="E9" s="324">
        <f>IFERROR(VLOOKUP(GRef!B7,C_100,25,FALSE),'Base Calendar'!E9)</f>
        <v>6</v>
      </c>
      <c r="F9" s="146"/>
      <c r="G9" s="124">
        <f>IFERROR(VLOOKUP(GRef!B31,C_100,25,FALSE),'Base Calendar'!G9)</f>
        <v>0</v>
      </c>
      <c r="H9" s="124">
        <f>IFERROR(VLOOKUP(GRef!B32,C_100,25,FALSE),'Base Calendar'!H9)</f>
        <v>0</v>
      </c>
      <c r="I9" s="124">
        <f>IFERROR(VLOOKUP(GRef!B33,C_100,25,FALSE),'Base Calendar'!I9)</f>
        <v>1</v>
      </c>
      <c r="J9" s="124">
        <f>IFERROR(VLOOKUP(GRef!B34,C_100,25,FALSE),'Base Calendar'!J9)</f>
        <v>2</v>
      </c>
      <c r="K9" s="324">
        <f>IFERROR(VLOOKUP(GRef!B35,C_100,25,FALSE),'Base Calendar'!K9)</f>
        <v>3</v>
      </c>
      <c r="L9" s="146"/>
      <c r="M9" s="124" t="str">
        <f>IFERROR(VLOOKUP(GRef!B66,C_100,25,FALSE),'Base Calendar'!M9)</f>
        <v>◯</v>
      </c>
      <c r="N9" s="124">
        <f>IFERROR(VLOOKUP(GRef!B67,C_100,25,FALSE),'Base Calendar'!N9)</f>
        <v>4</v>
      </c>
      <c r="O9" s="124">
        <f>IFERROR(VLOOKUP(GRef!B68,C_100,25,FALSE),'Base Calendar'!O9)</f>
        <v>5</v>
      </c>
      <c r="P9" s="124">
        <f>IFERROR(VLOOKUP(GRef!B69,C_100,25,FALSE),'Base Calendar'!P9)</f>
        <v>6</v>
      </c>
      <c r="Q9" s="324">
        <f>IFERROR(VLOOKUP(GRef!B70,C_100,25,FALSE),'Base Calendar'!Q9)</f>
        <v>7</v>
      </c>
      <c r="S9" s="147"/>
    </row>
    <row r="10" spans="1:19" ht="12" customHeight="1">
      <c r="A10" s="124">
        <f>IFERROR(VLOOKUP(GRef!B10,C_100,25,FALSE),'Base Calendar'!A10)</f>
        <v>9</v>
      </c>
      <c r="B10" s="124">
        <f>IFERROR(VLOOKUP(GRef!B11,C_100,25,FALSE),'Base Calendar'!B10)</f>
        <v>10</v>
      </c>
      <c r="C10" s="124">
        <f>IFERROR(VLOOKUP(GRef!B12,C_100,25,FALSE),'Base Calendar'!C10)</f>
        <v>11</v>
      </c>
      <c r="D10" s="124">
        <f>IFERROR(VLOOKUP(GRef!B13,C_100,25,FALSE),'Base Calendar'!D10)</f>
        <v>12</v>
      </c>
      <c r="E10" s="324" t="str">
        <f>IFERROR(VLOOKUP(GRef!B14,C_100,25,FALSE),'Base Calendar'!E10)</f>
        <v>◯</v>
      </c>
      <c r="F10" s="323"/>
      <c r="G10" s="124">
        <f>IFERROR(VLOOKUP(GRef!B38,C_100,25,FALSE),'Base Calendar'!G10)</f>
        <v>6</v>
      </c>
      <c r="H10" s="124">
        <f>IFERROR(VLOOKUP(GRef!B39,C_100,25,FALSE),'Base Calendar'!H10)</f>
        <v>7</v>
      </c>
      <c r="I10" s="124">
        <f>IFERROR(VLOOKUP(GRef!B40,C_100,25,FALSE),'Base Calendar'!I10)</f>
        <v>8</v>
      </c>
      <c r="J10" s="124">
        <f>IFERROR(VLOOKUP(GRef!B41,C_100,25,FALSE),'Base Calendar'!J10)</f>
        <v>9</v>
      </c>
      <c r="K10" s="324">
        <f>IFERROR(VLOOKUP(GRef!B42,C_100,25,FALSE),'Base Calendar'!K10)</f>
        <v>10</v>
      </c>
      <c r="L10" s="146"/>
      <c r="M10" s="124">
        <f>IFERROR(VLOOKUP(GRef!B73,C_100,25,FALSE),'Base Calendar'!M10)</f>
        <v>10</v>
      </c>
      <c r="N10" s="124">
        <f>IFERROR(VLOOKUP(GRef!B74,C_100,25,FALSE),'Base Calendar'!N10)</f>
        <v>11</v>
      </c>
      <c r="O10" s="124">
        <f>IFERROR(VLOOKUP(GRef!B75,C_100,25,FALSE),'Base Calendar'!O10)</f>
        <v>12</v>
      </c>
      <c r="P10" s="124">
        <f>IFERROR(VLOOKUP(GRef!B76,C_100,25,FALSE),'Base Calendar'!P10)</f>
        <v>13</v>
      </c>
      <c r="Q10" s="324">
        <f>IFERROR(VLOOKUP(GRef!B77,C_100,25,FALSE),'Base Calendar'!Q10)</f>
        <v>14</v>
      </c>
    </row>
    <row r="11" spans="1:19" ht="12" customHeight="1">
      <c r="A11" s="124">
        <f>IFERROR(VLOOKUP(GRef!B17,C_100,25,FALSE),'Base Calendar'!A11)</f>
        <v>16</v>
      </c>
      <c r="B11" s="124">
        <f>IFERROR(VLOOKUP(GRef!B18,C_100,25,FALSE),'Base Calendar'!B11)</f>
        <v>17</v>
      </c>
      <c r="C11" s="124">
        <f>IFERROR(VLOOKUP(GRef!B19,C_100,25,FALSE),'Base Calendar'!C11)</f>
        <v>18</v>
      </c>
      <c r="D11" s="124">
        <f>IFERROR(VLOOKUP(GRef!B20,C_100,25,FALSE),'Base Calendar'!D11)</f>
        <v>19</v>
      </c>
      <c r="E11" s="324" t="str">
        <f>IFERROR(VLOOKUP(GRef!B21,C_100,25,FALSE),'Base Calendar'!E11)</f>
        <v>◯</v>
      </c>
      <c r="F11" s="146"/>
      <c r="G11" s="124">
        <f>IFERROR(VLOOKUP(GRef!B45,C_100,25,FALSE),'Base Calendar'!G11)</f>
        <v>13</v>
      </c>
      <c r="H11" s="124">
        <f>IFERROR(VLOOKUP(GRef!B46,C_100,25,FALSE),'Base Calendar'!H11)</f>
        <v>14</v>
      </c>
      <c r="I11" s="124">
        <f>IFERROR(VLOOKUP(GRef!B47,C_100,25,FALSE),'Base Calendar'!I11)</f>
        <v>15</v>
      </c>
      <c r="J11" s="124">
        <f>IFERROR(VLOOKUP(GRef!B48,C_100,25,FALSE),'Base Calendar'!J11)</f>
        <v>16</v>
      </c>
      <c r="K11" s="324">
        <f>IFERROR(VLOOKUP(GRef!B49,C_100,25,FALSE),'Base Calendar'!K11)</f>
        <v>17</v>
      </c>
      <c r="L11" s="146"/>
      <c r="M11" s="124">
        <f>IFERROR(VLOOKUP(GRef!B80,C_100,25,FALSE),'Base Calendar'!M11)</f>
        <v>17</v>
      </c>
      <c r="N11" s="124">
        <f>IFERROR(VLOOKUP(GRef!B81,C_100,25,FALSE),'Base Calendar'!N11)</f>
        <v>18</v>
      </c>
      <c r="O11" s="124">
        <f>IFERROR(VLOOKUP(GRef!B82,C_100,25,FALSE),'Base Calendar'!O11)</f>
        <v>19</v>
      </c>
      <c r="P11" s="124">
        <f>IFERROR(VLOOKUP(GRef!B83,C_100,25,FALSE),'Base Calendar'!P11)</f>
        <v>20</v>
      </c>
      <c r="Q11" s="324">
        <f>IFERROR(VLOOKUP(GRef!B84,C_100,25,FALSE),'Base Calendar'!Q11)</f>
        <v>21</v>
      </c>
    </row>
    <row r="12" spans="1:19" ht="12" customHeight="1">
      <c r="A12" s="124">
        <f>IFERROR(VLOOKUP(GRef!B24,C_100,25,FALSE),'Base Calendar'!A12)</f>
        <v>23</v>
      </c>
      <c r="B12" s="124">
        <f>IFERROR(VLOOKUP(GRef!B25,C_100,25,FALSE),'Base Calendar'!B12)</f>
        <v>24</v>
      </c>
      <c r="C12" s="124">
        <f>IFERROR(VLOOKUP(GRef!B26,C_100,25,FALSE),'Base Calendar'!C12)</f>
        <v>25</v>
      </c>
      <c r="D12" s="124">
        <f>IFERROR(VLOOKUP(GRef!B27,C_100,25,FALSE),'Base Calendar'!D12)</f>
        <v>26</v>
      </c>
      <c r="E12" s="324" t="str">
        <f>IFERROR(VLOOKUP(GRef!B28,C_100,25,FALSE),'Base Calendar'!E12)</f>
        <v>◯</v>
      </c>
      <c r="F12" s="146"/>
      <c r="G12" s="124">
        <f>IFERROR(VLOOKUP(GRef!B52,C_100,25,FALSE),'Base Calendar'!G12)</f>
        <v>20</v>
      </c>
      <c r="H12" s="124">
        <f>IFERROR(VLOOKUP(GRef!B53,C_100,25,FALSE),'Base Calendar'!H12)</f>
        <v>21</v>
      </c>
      <c r="I12" s="124">
        <f>IFERROR(VLOOKUP(GRef!B54,C_100,25,FALSE),'Base Calendar'!I12)</f>
        <v>22</v>
      </c>
      <c r="J12" s="124">
        <f>IFERROR(VLOOKUP(GRef!B55,C_100,25,FALSE),'Base Calendar'!J12)</f>
        <v>23</v>
      </c>
      <c r="K12" s="324">
        <f>IFERROR(VLOOKUP(GRef!B56,C_100,25,FALSE),'Base Calendar'!K12)</f>
        <v>24</v>
      </c>
      <c r="L12" s="146"/>
      <c r="M12" s="124">
        <f>IFERROR(VLOOKUP(GRef!B87,C_100,25,FALSE),'Base Calendar'!M12)</f>
        <v>24</v>
      </c>
      <c r="N12" s="124">
        <f>IFERROR(VLOOKUP(GRef!B88,C_100,25,FALSE),'Base Calendar'!N12)</f>
        <v>25</v>
      </c>
      <c r="O12" s="124">
        <f>IFERROR(VLOOKUP(GRef!B89,C_100,25,FALSE),'Base Calendar'!O12)</f>
        <v>26</v>
      </c>
      <c r="P12" s="124">
        <f>IFERROR(VLOOKUP(GRef!B90,C_100,25,FALSE),'Base Calendar'!P12)</f>
        <v>27</v>
      </c>
      <c r="Q12" s="324">
        <f>IFERROR(VLOOKUP(GRef!B91,C_100,25,FALSE),'Base Calendar'!Q12)</f>
        <v>28</v>
      </c>
    </row>
    <row r="13" spans="1:19" ht="12" customHeight="1" thickBot="1">
      <c r="A13" s="325">
        <f>IFERROR(VLOOKUP(GRef!B31,C_100,25,FALSE),'Base Calendar'!A13)</f>
        <v>30</v>
      </c>
      <c r="B13" s="325">
        <f>IFERROR(VLOOKUP(GRef!B32,C_100,25,FALSE),'Base Calendar'!B13)</f>
        <v>31</v>
      </c>
      <c r="C13" s="325">
        <f>IFERROR(VLOOKUP(GRef!B33,C_100,25,FALSE),'Base Calendar'!C13)</f>
        <v>0</v>
      </c>
      <c r="D13" s="325">
        <f>IFERROR(VLOOKUP(GRef!B34,C_100,25,FALSE),'Base Calendar'!D13)</f>
        <v>0</v>
      </c>
      <c r="E13" s="326">
        <f>IFERROR(VLOOKUP(GRef!B35,C_100,25,FALSE),'Base Calendar'!E13)</f>
        <v>0</v>
      </c>
      <c r="F13" s="146"/>
      <c r="G13" s="325">
        <f>IFERROR(VLOOKUP(GRef!B59,C_100,25,FALSE),'Base Calendar'!G13)</f>
        <v>27</v>
      </c>
      <c r="H13" s="325">
        <f>IFERROR(VLOOKUP(GRef!B60,C_100,25,FALSE),'Base Calendar'!H13)</f>
        <v>28</v>
      </c>
      <c r="I13" s="325">
        <f>IFERROR(VLOOKUP(GRef!B61,C_100,25,FALSE),'Base Calendar'!I13)</f>
        <v>29</v>
      </c>
      <c r="J13" s="325">
        <f>IFERROR(VLOOKUP(GRef!B62,C_100,25,FALSE),'Base Calendar'!J13)</f>
        <v>30</v>
      </c>
      <c r="K13" s="326">
        <f>IFERROR(VLOOKUP(GRef!B63,C_100,25,FALSE),'Base Calendar'!K13)</f>
        <v>31</v>
      </c>
      <c r="L13" s="146"/>
      <c r="M13" s="325">
        <f>IFERROR(VLOOKUP(GRef!B94,C_100,25,FALSE),'Base Calendar'!M13)</f>
        <v>0</v>
      </c>
      <c r="N13" s="325">
        <f>IFERROR(VLOOKUP(GRef!B95,C_100,25,FALSE),'Base Calendar'!N13)</f>
        <v>0</v>
      </c>
      <c r="O13" s="325">
        <f>IFERROR(VLOOKUP(GRef!B96,C_100,25,FALSE),'Base Calendar'!O13)</f>
        <v>0</v>
      </c>
      <c r="P13" s="325">
        <f>IFERROR(VLOOKUP(GRef!B97,C_100,25,FALSE),'Base Calendar'!P13)</f>
        <v>0</v>
      </c>
      <c r="Q13" s="326">
        <f>IFERROR(VLOOKUP(GRef!B98,C_100,25,FALSE),'Base Calendar'!Q13)</f>
        <v>0</v>
      </c>
    </row>
    <row r="14" spans="1:19" ht="12" customHeight="1">
      <c r="A14" s="148">
        <f>DAY(GRef!C377)</f>
        <v>2</v>
      </c>
      <c r="B14" s="149" t="s">
        <v>28</v>
      </c>
      <c r="C14" s="149"/>
      <c r="D14" s="149"/>
      <c r="E14" s="149"/>
      <c r="F14" s="149"/>
      <c r="G14" s="150"/>
      <c r="H14" s="151"/>
      <c r="I14" s="149"/>
      <c r="J14" s="149"/>
      <c r="K14" s="149"/>
      <c r="L14" s="149"/>
      <c r="M14" s="149">
        <v>3</v>
      </c>
      <c r="N14" s="149" t="s">
        <v>83</v>
      </c>
      <c r="O14" s="149"/>
      <c r="P14" s="149"/>
      <c r="Q14" s="149"/>
    </row>
    <row r="15" spans="1:19" ht="12" customHeight="1">
      <c r="A15" s="210">
        <v>4</v>
      </c>
      <c r="B15" s="152" t="s">
        <v>53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 t="s">
        <v>85</v>
      </c>
      <c r="N15" s="151" t="s">
        <v>44</v>
      </c>
      <c r="O15" s="151"/>
      <c r="P15" s="151"/>
      <c r="Q15" s="151"/>
    </row>
    <row r="16" spans="1:19" ht="12" customHeight="1">
      <c r="A16" s="152" t="s">
        <v>75</v>
      </c>
      <c r="B16" s="152" t="s">
        <v>44</v>
      </c>
      <c r="D16" s="151"/>
      <c r="E16" s="151"/>
      <c r="F16" s="151"/>
      <c r="G16" s="151"/>
      <c r="H16" s="151" t="s">
        <v>17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 t="s">
        <v>125</v>
      </c>
      <c r="B17" s="151"/>
      <c r="C17" s="151"/>
      <c r="D17" s="151"/>
      <c r="E17" s="151"/>
      <c r="F17" s="151"/>
      <c r="G17" s="151" t="s">
        <v>15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15</v>
      </c>
      <c r="H18" s="153" t="s">
        <v>18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25</v>
      </c>
      <c r="B20" s="156" t="s">
        <v>24</v>
      </c>
      <c r="C20" s="156" t="s">
        <v>12</v>
      </c>
      <c r="D20" s="156" t="s">
        <v>13</v>
      </c>
      <c r="E20" s="156" t="s">
        <v>14</v>
      </c>
      <c r="F20" s="139"/>
      <c r="G20" s="156" t="s">
        <v>25</v>
      </c>
      <c r="H20" s="156" t="s">
        <v>24</v>
      </c>
      <c r="I20" s="156" t="s">
        <v>12</v>
      </c>
      <c r="J20" s="156" t="s">
        <v>13</v>
      </c>
      <c r="K20" s="156" t="s">
        <v>14</v>
      </c>
      <c r="L20" s="139"/>
      <c r="M20" s="156" t="s">
        <v>25</v>
      </c>
      <c r="N20" s="156" t="s">
        <v>24</v>
      </c>
      <c r="O20" s="156" t="s">
        <v>12</v>
      </c>
      <c r="P20" s="156" t="s">
        <v>13</v>
      </c>
      <c r="Q20" s="156" t="s">
        <v>14</v>
      </c>
    </row>
    <row r="21" spans="1:17" ht="12" customHeight="1">
      <c r="A21" s="124">
        <f>IFERROR(VLOOKUP(GRef!B94,C_100,25,FALSE),'Base Calendar'!A21)</f>
        <v>1</v>
      </c>
      <c r="B21" s="124">
        <f>IFERROR(VLOOKUP(GRef!B95,C_100,25,FALSE),'Base Calendar'!B21)</f>
        <v>2</v>
      </c>
      <c r="C21" s="124">
        <f>IFERROR(VLOOKUP(GRef!B96,C_100,25,FALSE),'Base Calendar'!C21)</f>
        <v>3</v>
      </c>
      <c r="D21" s="124">
        <f>IFERROR(VLOOKUP(GRef!B97,C_100,25,FALSE),'Base Calendar'!D21)</f>
        <v>4</v>
      </c>
      <c r="E21" s="324">
        <f>IFERROR(VLOOKUP(GRef!B98,C_100,25,FALSE),'Base Calendar'!E21)</f>
        <v>5</v>
      </c>
      <c r="F21" s="146"/>
      <c r="G21" s="124" t="str">
        <f>IFERROR(VLOOKUP(GRef!B122,C_100,25,FALSE),'Base Calendar'!G21)</f>
        <v xml:space="preserve"> </v>
      </c>
      <c r="H21" s="124">
        <f>IFERROR(VLOOKUP(GRef!B123,C_100,25,FALSE),'Base Calendar'!H21)</f>
        <v>0</v>
      </c>
      <c r="I21" s="124">
        <f>IFERROR(VLOOKUP(GRef!B124,C_100,25,FALSE),'Base Calendar'!I21)</f>
        <v>0</v>
      </c>
      <c r="J21" s="124">
        <f>IFERROR(VLOOKUP(GRef!B125,C_100,25,FALSE),'Base Calendar'!J21)</f>
        <v>1</v>
      </c>
      <c r="K21" s="324">
        <f>IFERROR(VLOOKUP(GRef!B126,C_100,25,FALSE),'Base Calendar'!K21)</f>
        <v>2</v>
      </c>
      <c r="L21" s="146"/>
      <c r="M21" s="124">
        <f>IFERROR(VLOOKUP(GRef!B157,C_100,25,FALSE),'Base Calendar'!M21)</f>
        <v>3</v>
      </c>
      <c r="N21" s="124">
        <f>IFERROR(VLOOKUP(GRef!B158,C_100,25,FALSE),'Base Calendar'!N21)</f>
        <v>4</v>
      </c>
      <c r="O21" s="124">
        <f>IFERROR(VLOOKUP(GRef!B159,C_100,25,FALSE),'Base Calendar'!O21)</f>
        <v>5</v>
      </c>
      <c r="P21" s="124">
        <f>IFERROR(VLOOKUP(GRef!B160,C_100,25,FALSE),'Base Calendar'!P21)</f>
        <v>6</v>
      </c>
      <c r="Q21" s="324">
        <f>IFERROR(VLOOKUP(GRef!B161,C_100,25,FALSE),'Base Calendar'!Q21)</f>
        <v>7</v>
      </c>
    </row>
    <row r="22" spans="1:17" ht="12" customHeight="1">
      <c r="A22" s="124">
        <f>IFERROR(VLOOKUP(GRef!B101,C_100,25,FALSE),'Base Calendar'!A22)</f>
        <v>8</v>
      </c>
      <c r="B22" s="124">
        <f>IFERROR(VLOOKUP(GRef!B102,C_100,25,FALSE),'Base Calendar'!B22)</f>
        <v>9</v>
      </c>
      <c r="C22" s="124">
        <f>IFERROR(VLOOKUP(GRef!B103,C_100,25,FALSE),'Base Calendar'!C22)</f>
        <v>10</v>
      </c>
      <c r="D22" s="124">
        <f>IFERROR(VLOOKUP(GRef!B104,C_100,25,FALSE),'Base Calendar'!D22)</f>
        <v>11</v>
      </c>
      <c r="E22" s="324">
        <f>IFERROR(VLOOKUP(GRef!B105,C_100,25,FALSE),'Base Calendar'!E22)</f>
        <v>12</v>
      </c>
      <c r="F22" s="146"/>
      <c r="G22" s="124">
        <f>IFERROR(VLOOKUP(GRef!B129,C_100,25,FALSE),'Base Calendar'!G22)</f>
        <v>5</v>
      </c>
      <c r="H22" s="124">
        <f>IFERROR(VLOOKUP(GRef!B130,C_100,25,FALSE),'Base Calendar'!H22)</f>
        <v>6</v>
      </c>
      <c r="I22" s="124">
        <f>IFERROR(VLOOKUP(GRef!B131,C_100,25,FALSE),'Base Calendar'!I22)</f>
        <v>7</v>
      </c>
      <c r="J22" s="124">
        <f>IFERROR(VLOOKUP(GRef!B132,C_100,25,FALSE),'Base Calendar'!J22)</f>
        <v>8</v>
      </c>
      <c r="K22" s="324">
        <f>IFERROR(VLOOKUP(GRef!B133,C_100,25,FALSE),'Base Calendar'!K22)</f>
        <v>9</v>
      </c>
      <c r="L22" s="146"/>
      <c r="M22" s="124">
        <f>IFERROR(VLOOKUP(GRef!B164,C_100,25,FALSE),'Base Calendar'!M22)</f>
        <v>10</v>
      </c>
      <c r="N22" s="124">
        <f>IFERROR(VLOOKUP(GRef!B165,C_100,25,FALSE),'Base Calendar'!N22)</f>
        <v>11</v>
      </c>
      <c r="O22" s="124">
        <f>IFERROR(VLOOKUP(GRef!B166,C_100,25,FALSE),'Base Calendar'!O22)</f>
        <v>12</v>
      </c>
      <c r="P22" s="124">
        <f>IFERROR(VLOOKUP(GRef!B167,C_100,25,FALSE),'Base Calendar'!P22)</f>
        <v>13</v>
      </c>
      <c r="Q22" s="324">
        <f>IFERROR(VLOOKUP(GRef!B168,C_100,25,FALSE),'Base Calendar'!Q22)</f>
        <v>14</v>
      </c>
    </row>
    <row r="23" spans="1:17" ht="12" customHeight="1">
      <c r="A23" s="124">
        <f>IFERROR(VLOOKUP(GRef!B108,C_100,25,FALSE),'Base Calendar'!A23)</f>
        <v>15</v>
      </c>
      <c r="B23" s="124">
        <f>IFERROR(VLOOKUP(GRef!B109,C_100,25,FALSE),'Base Calendar'!B23)</f>
        <v>16</v>
      </c>
      <c r="C23" s="124">
        <f>IFERROR(VLOOKUP(GRef!B110,C_100,25,FALSE),'Base Calendar'!C23)</f>
        <v>17</v>
      </c>
      <c r="D23" s="124">
        <f>IFERROR(VLOOKUP(GRef!B111,C_100,25,FALSE),'Base Calendar'!D23)</f>
        <v>18</v>
      </c>
      <c r="E23" s="324">
        <f>IFERROR(VLOOKUP(GRef!B112,C_100,25,FALSE),'Base Calendar'!E23)</f>
        <v>19</v>
      </c>
      <c r="F23" s="146"/>
      <c r="G23" s="124">
        <f>IFERROR(VLOOKUP(GRef!B136,C_100,25,FALSE),'Base Calendar'!G23)</f>
        <v>12</v>
      </c>
      <c r="H23" s="124">
        <f>IFERROR(VLOOKUP(GRef!B137,C_100,25,FALSE),'Base Calendar'!H23)</f>
        <v>13</v>
      </c>
      <c r="I23" s="124">
        <f>IFERROR(VLOOKUP(GRef!B138,C_100,25,FALSE),'Base Calendar'!I23)</f>
        <v>14</v>
      </c>
      <c r="J23" s="124">
        <f>IFERROR(VLOOKUP(GRef!B139,C_100,25,FALSE),'Base Calendar'!J23)</f>
        <v>15</v>
      </c>
      <c r="K23" s="324">
        <f>IFERROR(VLOOKUP(GRef!B140,C_100,25,FALSE),'Base Calendar'!K23)</f>
        <v>16</v>
      </c>
      <c r="L23" s="146"/>
      <c r="M23" s="124">
        <f>IFERROR(VLOOKUP(GRef!B171,C_100,25,FALSE),'Base Calendar'!M23)</f>
        <v>17</v>
      </c>
      <c r="N23" s="124">
        <f>IFERROR(VLOOKUP(GRef!B172,C_100,25,FALSE),'Base Calendar'!N23)</f>
        <v>18</v>
      </c>
      <c r="O23" s="124">
        <f>IFERROR(VLOOKUP(GRef!B173,C_100,25,FALSE),'Base Calendar'!O23)</f>
        <v>19</v>
      </c>
      <c r="P23" s="124">
        <f>IFERROR(VLOOKUP(GRef!B174,C_100,25,FALSE),'Base Calendar'!P23)</f>
        <v>20</v>
      </c>
      <c r="Q23" s="324">
        <f>IFERROR(VLOOKUP(GRef!B175,C_100,25,FALSE),'Base Calendar'!Q23)</f>
        <v>21</v>
      </c>
    </row>
    <row r="24" spans="1:17" ht="12" customHeight="1">
      <c r="A24" s="124">
        <f>IFERROR(VLOOKUP(GRef!B115,C_100,25,FALSE),'Base Calendar'!A24)</f>
        <v>22</v>
      </c>
      <c r="B24" s="124">
        <f>IFERROR(VLOOKUP(GRef!B116,C_100,25,FALSE),'Base Calendar'!B24)</f>
        <v>23</v>
      </c>
      <c r="C24" s="124">
        <f>IFERROR(VLOOKUP(GRef!B117,C_100,25,FALSE),'Base Calendar'!C24)</f>
        <v>24</v>
      </c>
      <c r="D24" s="124">
        <f>IFERROR(VLOOKUP(GRef!B118,C_100,25,FALSE),'Base Calendar'!D24)</f>
        <v>25</v>
      </c>
      <c r="E24" s="324">
        <f>IFERROR(VLOOKUP(GRef!B119,C_100,25,FALSE),'Base Calendar'!E24)</f>
        <v>26</v>
      </c>
      <c r="F24" s="146"/>
      <c r="G24" s="124" t="str">
        <f>IFERROR(VLOOKUP(GRef!B143,C_100,25,FALSE),'Base Calendar'!G24)</f>
        <v>◯</v>
      </c>
      <c r="H24" s="124" t="str">
        <f>IFERROR(VLOOKUP(GRef!B144,C_100,25,FALSE),'Base Calendar'!H24)</f>
        <v>◯</v>
      </c>
      <c r="I24" s="124" t="str">
        <f>IFERROR(VLOOKUP(GRef!B145,C_100,25,FALSE),'Base Calendar'!I24)</f>
        <v>◯</v>
      </c>
      <c r="J24" s="124" t="str">
        <f>IFERROR(VLOOKUP(GRef!B146,C_100,25,FALSE),'Base Calendar'!J24)</f>
        <v>●</v>
      </c>
      <c r="K24" s="324" t="str">
        <f>IFERROR(VLOOKUP(GRef!B147,C_100,25,FALSE),'Base Calendar'!K24)</f>
        <v>●</v>
      </c>
      <c r="L24" s="146"/>
      <c r="M24" s="124" t="str">
        <f>IFERROR(VLOOKUP(GRef!B178,C_100,25,FALSE),'Base Calendar'!M24)</f>
        <v>●</v>
      </c>
      <c r="N24" s="124" t="str">
        <f>IFERROR(VLOOKUP(GRef!B179,C_100,25,FALSE),'Base Calendar'!N24)</f>
        <v>●</v>
      </c>
      <c r="O24" s="124" t="str">
        <f>IFERROR(VLOOKUP(GRef!B180,C_100,25,FALSE),'Base Calendar'!O24)</f>
        <v>◯</v>
      </c>
      <c r="P24" s="124" t="str">
        <f>IFERROR(VLOOKUP(GRef!B181,C_100,25,FALSE),'Base Calendar'!P24)</f>
        <v>◯</v>
      </c>
      <c r="Q24" s="324" t="str">
        <f>IFERROR(VLOOKUP(GRef!B182,C_100,25,FALSE),'Base Calendar'!Q24)</f>
        <v>◯</v>
      </c>
    </row>
    <row r="25" spans="1:17" ht="12" customHeight="1" thickBot="1">
      <c r="A25" s="325">
        <f>IFERROR(VLOOKUP(GRef!B122,C_100,25,FALSE),'Base Calendar'!A25)</f>
        <v>29</v>
      </c>
      <c r="B25" s="325">
        <f>IFERROR(VLOOKUP(GRef!B123,C_100,25,FALSE),'Base Calendar'!B25)</f>
        <v>30</v>
      </c>
      <c r="C25" s="325">
        <f>IFERROR(VLOOKUP(GRef!B124,C_100,25,FALSE),'Base Calendar'!C25)</f>
        <v>31</v>
      </c>
      <c r="D25" s="325">
        <f>IFERROR(VLOOKUP(GRef!B125,C_100,25,FALSE),'Base Calendar'!D25)</f>
        <v>0</v>
      </c>
      <c r="E25" s="326">
        <f>IFERROR(VLOOKUP(GRef!B126,C_100,25,FALSE),'Base Calendar'!E25)</f>
        <v>0</v>
      </c>
      <c r="F25" s="157"/>
      <c r="G25" s="325">
        <f>IFERROR(VLOOKUP(GRef!B150,C_100,25,FALSE),'Base Calendar'!G25)</f>
        <v>26</v>
      </c>
      <c r="H25" s="325">
        <f>IFERROR(VLOOKUP(GRef!B151,C_100,25,FALSE),'Base Calendar'!H25)</f>
        <v>27</v>
      </c>
      <c r="I25" s="325">
        <f>IFERROR(VLOOKUP(GRef!B152,C_100,25,FALSE),'Base Calendar'!I25)</f>
        <v>28</v>
      </c>
      <c r="J25" s="325">
        <f>IFERROR(VLOOKUP(GRef!B153,C_100,25,FALSE),'Base Calendar'!J25)</f>
        <v>29</v>
      </c>
      <c r="K25" s="326">
        <f>IFERROR(VLOOKUP(GRef!B154,C_100,25,FALSE),'Base Calendar'!K25)</f>
        <v>30</v>
      </c>
      <c r="L25" s="146"/>
      <c r="M25" s="325" t="str">
        <f>IFERROR(VLOOKUP(GRef!B185,C_100,25,FALSE),'Base Calendar'!M25)</f>
        <v>◯</v>
      </c>
      <c r="N25" s="325">
        <f>IFERROR(VLOOKUP(GRef!I44,C_100,25,FALSE),'Base Calendar'!N25)</f>
        <v>0</v>
      </c>
      <c r="O25" s="325">
        <f>IFERROR(VLOOKUP(GRef!I45,C_100,25,FALSE),'Base Calendar'!O25)</f>
        <v>0</v>
      </c>
      <c r="P25" s="325">
        <f>IFERROR(VLOOKUP(GRef!I46,C_100,25,FALSE),'Base Calendar'!P25)</f>
        <v>0</v>
      </c>
      <c r="Q25" s="326">
        <f>IFERROR(VLOOKUP(GRef!I47,C_100,25,FALSE),'Base Calendar'!Q25)</f>
        <v>0</v>
      </c>
    </row>
    <row r="26" spans="1:17" ht="12" customHeight="1">
      <c r="A26" s="151" t="s">
        <v>19</v>
      </c>
      <c r="B26" s="158" t="s">
        <v>4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16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 t="s">
        <v>78</v>
      </c>
      <c r="N27" s="158" t="s">
        <v>47</v>
      </c>
      <c r="O27" s="158"/>
      <c r="P27" s="158"/>
      <c r="Q27" s="158"/>
    </row>
    <row r="28" spans="1:17" ht="12" customHeight="1">
      <c r="A28" s="158"/>
      <c r="B28" s="158" t="s">
        <v>21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22</v>
      </c>
      <c r="B29" s="158" t="s">
        <v>23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26</v>
      </c>
      <c r="B32" s="163" t="s">
        <v>27</v>
      </c>
      <c r="C32" s="163" t="s">
        <v>29</v>
      </c>
      <c r="D32" s="163" t="s">
        <v>30</v>
      </c>
      <c r="E32" s="163" t="s">
        <v>31</v>
      </c>
      <c r="F32" s="139"/>
      <c r="G32" s="156" t="s">
        <v>26</v>
      </c>
      <c r="H32" s="156" t="s">
        <v>27</v>
      </c>
      <c r="I32" s="156" t="s">
        <v>29</v>
      </c>
      <c r="J32" s="156" t="s">
        <v>30</v>
      </c>
      <c r="K32" s="156" t="s">
        <v>31</v>
      </c>
      <c r="L32" s="139"/>
      <c r="M32" s="156" t="s">
        <v>26</v>
      </c>
      <c r="N32" s="156" t="s">
        <v>27</v>
      </c>
      <c r="O32" s="156" t="s">
        <v>29</v>
      </c>
      <c r="P32" s="156" t="s">
        <v>30</v>
      </c>
      <c r="Q32" s="156" t="s">
        <v>31</v>
      </c>
    </row>
    <row r="33" spans="1:17" ht="12" customHeight="1">
      <c r="A33" s="124"/>
      <c r="B33" s="124" t="str">
        <f>IFERROR(VLOOKUP(GRef!B186,C_100,25,FALSE),'Base Calendar'!B33)</f>
        <v>●</v>
      </c>
      <c r="C33" s="124" t="str">
        <f>IFERROR(VLOOKUP(GRef!B187,C_100,25,FALSE),'Base Calendar'!C33)</f>
        <v>◯</v>
      </c>
      <c r="D33" s="124" t="str">
        <f>IFERROR(VLOOKUP(GRef!B188,C_100,25,FALSE),'Base Calendar'!D33)</f>
        <v>◯</v>
      </c>
      <c r="E33" s="324" t="str">
        <f>IFERROR(VLOOKUP(GRef!B189,C_100,25,FALSE),'Base Calendar'!E33)</f>
        <v>◯</v>
      </c>
      <c r="F33" s="146"/>
      <c r="G33" s="124" t="str">
        <f>IFERROR(VLOOKUP(GRef!B213,C_100,25,FALSE),'Base Calendar'!G33)</f>
        <v xml:space="preserve"> </v>
      </c>
      <c r="H33" s="124" t="str">
        <f>IFERROR(VLOOKUP(GRef!B214,C_100,25,FALSE),'Base Calendar'!H33)</f>
        <v xml:space="preserve"> </v>
      </c>
      <c r="I33" s="124">
        <f>IFERROR(VLOOKUP(GRef!B215,C_100,25,FALSE),'Base Calendar'!I33)</f>
        <v>0</v>
      </c>
      <c r="J33" s="124">
        <f>IFERROR(VLOOKUP(GRef!B216,C_100,25,FALSE),'Base Calendar'!J33)</f>
        <v>0</v>
      </c>
      <c r="K33" s="324">
        <f>IFERROR(VLOOKUP(GRef!B217,C_100,25,FALSE),'Base Calendar'!K33)</f>
        <v>1</v>
      </c>
      <c r="L33" s="146"/>
      <c r="M33" s="124">
        <f>IFERROR(VLOOKUP(GRef!B241,C_100,25,FALSE),'Base Calendar'!M33)</f>
        <v>0</v>
      </c>
      <c r="N33" s="124" t="str">
        <f>IFERROR(VLOOKUP(GRef!B242,C_100,25,FALSE),'Base Calendar'!N33)</f>
        <v xml:space="preserve"> </v>
      </c>
      <c r="O33" s="124">
        <f>IFERROR(VLOOKUP(GRef!B243,C_100,25,FALSE),'Base Calendar'!O33)</f>
        <v>0</v>
      </c>
      <c r="P33" s="124">
        <f>IFERROR(VLOOKUP(GRef!B244,C_100,25,FALSE),'Base Calendar'!P33)</f>
        <v>0</v>
      </c>
      <c r="Q33" s="324">
        <f>IFERROR(VLOOKUP(GRef!B245,C_100,25,FALSE),'Base Calendar'!Q33)</f>
        <v>1</v>
      </c>
    </row>
    <row r="34" spans="1:17" ht="12" customHeight="1">
      <c r="A34" s="124">
        <f>IFERROR(VLOOKUP(GRef!B192,C_100,25,FALSE),'Base Calendar'!A34)</f>
        <v>7</v>
      </c>
      <c r="B34" s="124">
        <f>IFERROR(VLOOKUP(GRef!B193,C_100,25,FALSE),'Base Calendar'!B34)</f>
        <v>8</v>
      </c>
      <c r="C34" s="124">
        <f>IFERROR(VLOOKUP(GRef!B194,C_100,25,FALSE),'Base Calendar'!C34)</f>
        <v>9</v>
      </c>
      <c r="D34" s="124">
        <f>IFERROR(VLOOKUP(GRef!B195,C_100,25,FALSE),'Base Calendar'!D34)</f>
        <v>10</v>
      </c>
      <c r="E34" s="324">
        <f>IFERROR(VLOOKUP(GRef!B196,C_100,25,FALSE),'Base Calendar'!E34)</f>
        <v>11</v>
      </c>
      <c r="F34" s="146"/>
      <c r="G34" s="124">
        <f>IFERROR(VLOOKUP(GRef!B220,C_100,25,FALSE),'Base Calendar'!G34)</f>
        <v>4</v>
      </c>
      <c r="H34" s="124">
        <f>IFERROR(VLOOKUP(GRef!B221,C_100,25,FALSE),'Base Calendar'!H34)</f>
        <v>5</v>
      </c>
      <c r="I34" s="124">
        <f>IFERROR(VLOOKUP(GRef!B222,C_100,25,FALSE),'Base Calendar'!I34)</f>
        <v>6</v>
      </c>
      <c r="J34" s="124">
        <f>IFERROR(VLOOKUP(GRef!B223,C_100,25,FALSE),'Base Calendar'!J34)</f>
        <v>7</v>
      </c>
      <c r="K34" s="324">
        <f>IFERROR(VLOOKUP(GRef!B224,C_100,25,FALSE),'Base Calendar'!K34)</f>
        <v>8</v>
      </c>
      <c r="L34" s="146"/>
      <c r="M34" s="124">
        <f>IFERROR(VLOOKUP(GRef!B248,C_100,25,FALSE),'Base Calendar'!M34)</f>
        <v>4</v>
      </c>
      <c r="N34" s="124">
        <f>IFERROR(VLOOKUP(GRef!B249,C_100,25,FALSE),'Base Calendar'!N34)</f>
        <v>5</v>
      </c>
      <c r="O34" s="124">
        <f>IFERROR(VLOOKUP(GRef!B250,C_100,25,FALSE),'Base Calendar'!O34)</f>
        <v>6</v>
      </c>
      <c r="P34" s="124">
        <f>IFERROR(VLOOKUP(GRef!B251,C_100,25,FALSE),'Base Calendar'!P34)</f>
        <v>7</v>
      </c>
      <c r="Q34" s="324">
        <f>IFERROR(VLOOKUP(GRef!B252,C_100,25,FALSE),'Base Calendar'!Q34)</f>
        <v>8</v>
      </c>
    </row>
    <row r="35" spans="1:17" ht="12" customHeight="1">
      <c r="A35" s="124">
        <f>IFERROR(VLOOKUP(GRef!B199,C_100,25,FALSE),'Base Calendar'!A35)</f>
        <v>14</v>
      </c>
      <c r="B35" s="124">
        <f>IFERROR(VLOOKUP(GRef!B200,C_100,25,FALSE),'Base Calendar'!B35)</f>
        <v>15</v>
      </c>
      <c r="C35" s="124">
        <f>IFERROR(VLOOKUP(GRef!B201,C_100,25,FALSE),'Base Calendar'!C35)</f>
        <v>16</v>
      </c>
      <c r="D35" s="124">
        <f>IFERROR(VLOOKUP(GRef!B202,C_100,25,FALSE),'Base Calendar'!D35)</f>
        <v>17</v>
      </c>
      <c r="E35" s="324">
        <f>IFERROR(VLOOKUP(GRef!B203,C_100,25,FALSE),'Base Calendar'!E35)</f>
        <v>18</v>
      </c>
      <c r="F35" s="146"/>
      <c r="G35" s="124">
        <f>IFERROR(VLOOKUP(GRef!B227,C_100,25,FALSE),'Base Calendar'!G35)</f>
        <v>11</v>
      </c>
      <c r="H35" s="124">
        <f>IFERROR(VLOOKUP(GRef!B228,C_100,25,FALSE),'Base Calendar'!H35)</f>
        <v>12</v>
      </c>
      <c r="I35" s="124">
        <f>IFERROR(VLOOKUP(GRef!B229,C_100,25,FALSE),'Base Calendar'!I35)</f>
        <v>13</v>
      </c>
      <c r="J35" s="124">
        <f>IFERROR(VLOOKUP(GRef!B230,C_100,25,FALSE),'Base Calendar'!J35)</f>
        <v>14</v>
      </c>
      <c r="K35" s="324">
        <f>IFERROR(VLOOKUP(GRef!B231,C_100,25,FALSE),'Base Calendar'!K35)</f>
        <v>15</v>
      </c>
      <c r="L35" s="146"/>
      <c r="M35" s="124">
        <f>IFERROR(VLOOKUP(GRef!B255,C_100,25,FALSE),'Base Calendar'!M35)</f>
        <v>11</v>
      </c>
      <c r="N35" s="124">
        <f>IFERROR(VLOOKUP(GRef!B256,C_100,25,FALSE),'Base Calendar'!N35)</f>
        <v>12</v>
      </c>
      <c r="O35" s="124">
        <f>IFERROR(VLOOKUP(GRef!B257,C_100,25,FALSE),'Base Calendar'!O35)</f>
        <v>13</v>
      </c>
      <c r="P35" s="124">
        <f>IFERROR(VLOOKUP(GRef!B258,C_100,25,FALSE),'Base Calendar'!P35)</f>
        <v>14</v>
      </c>
      <c r="Q35" s="324">
        <f>IFERROR(VLOOKUP(GRef!B259,C_100,25,FALSE),'Base Calendar'!Q35)</f>
        <v>15</v>
      </c>
    </row>
    <row r="36" spans="1:17" ht="12" customHeight="1">
      <c r="A36" s="124" t="str">
        <f>IFERROR(VLOOKUP(GRef!B206,C_100,25,FALSE),'Base Calendar'!A36)</f>
        <v>●</v>
      </c>
      <c r="B36" s="124">
        <f>IFERROR(VLOOKUP(GRef!B207,C_100,25,FALSE),'Base Calendar'!B36)</f>
        <v>22</v>
      </c>
      <c r="C36" s="124">
        <f>IFERROR(VLOOKUP(GRef!B208,C_100,25,FALSE),'Base Calendar'!C36)</f>
        <v>23</v>
      </c>
      <c r="D36" s="124">
        <f>IFERROR(VLOOKUP(GRef!B209,C_100,25,FALSE),'Base Calendar'!D36)</f>
        <v>24</v>
      </c>
      <c r="E36" s="324">
        <f>IFERROR(VLOOKUP(GRef!B210,C_100,25,FALSE),'Base Calendar'!E36)</f>
        <v>25</v>
      </c>
      <c r="F36" s="146"/>
      <c r="G36" s="124">
        <f>IFERROR(VLOOKUP(GRef!B234,C_100,25,FALSE),'Base Calendar'!G36)</f>
        <v>18</v>
      </c>
      <c r="H36" s="124">
        <f>IFERROR(VLOOKUP(GRef!B235,C_100,25,FALSE),'Base Calendar'!H36)</f>
        <v>19</v>
      </c>
      <c r="I36" s="124">
        <f>IFERROR(VLOOKUP(GRef!B236,C_100,25,FALSE),'Base Calendar'!I36)</f>
        <v>20</v>
      </c>
      <c r="J36" s="124">
        <f>IFERROR(VLOOKUP(GRef!B237,C_100,25,FALSE),'Base Calendar'!J36)</f>
        <v>21</v>
      </c>
      <c r="K36" s="324">
        <f>IFERROR(VLOOKUP(GRef!B238,C_100,25,FALSE),'Base Calendar'!K36)</f>
        <v>22</v>
      </c>
      <c r="L36" s="146"/>
      <c r="M36" s="124" t="str">
        <f>IFERROR(VLOOKUP(GRef!B262,C_100,25,FALSE),'Base Calendar'!M36)</f>
        <v>◯</v>
      </c>
      <c r="N36" s="124" t="str">
        <f>IFERROR(VLOOKUP(GRef!B263,C_100,25,FALSE),'Base Calendar'!N36)</f>
        <v>◯</v>
      </c>
      <c r="O36" s="124" t="str">
        <f>IFERROR(VLOOKUP(GRef!B264,C_100,25,FALSE),'Base Calendar'!O36)</f>
        <v>◯</v>
      </c>
      <c r="P36" s="124" t="str">
        <f>IFERROR(VLOOKUP(GRef!B265,C_100,25,FALSE),'Base Calendar'!P36)</f>
        <v>◯</v>
      </c>
      <c r="Q36" s="324" t="str">
        <f>IFERROR(VLOOKUP(GRef!B266,C_100,25,FALSE),'Base Calendar'!Q36)</f>
        <v>◯</v>
      </c>
    </row>
    <row r="37" spans="1:17" ht="12" customHeight="1" thickBot="1">
      <c r="A37" s="325">
        <f>IFERROR(VLOOKUP(GRef!B213,C_100,25,FALSE),'Base Calendar'!A37)</f>
        <v>28</v>
      </c>
      <c r="B37" s="325">
        <f>IFERROR(VLOOKUP(GRef!B214,C_100,25,FALSE),'Base Calendar'!B37)</f>
        <v>29</v>
      </c>
      <c r="C37" s="325">
        <f>IFERROR(VLOOKUP(GRef!B215,C_100,25,FALSE),'Base Calendar'!C37)</f>
        <v>30</v>
      </c>
      <c r="D37" s="325">
        <f>IFERROR(VLOOKUP(GRef!B216,C_100,25,FALSE),'Base Calendar'!D37)</f>
        <v>31</v>
      </c>
      <c r="E37" s="326" t="str">
        <f>IFERROR(VLOOKUP(GRef!B217,C_100,25,FALSE),'Base Calendar'!E37)</f>
        <v xml:space="preserve"> </v>
      </c>
      <c r="F37" s="157"/>
      <c r="G37" s="325">
        <f>IFERROR(VLOOKUP(GRef!B241,C_100,25,FALSE),'Base Calendar'!G37)</f>
        <v>25</v>
      </c>
      <c r="H37" s="325">
        <f>IFERROR(VLOOKUP(GRef!B242,C_100,25,FALSE),'Base Calendar'!H37)</f>
        <v>26</v>
      </c>
      <c r="I37" s="325">
        <f>IFERROR(VLOOKUP(GRef!B243,C_100,25,FALSE),'Base Calendar'!I37)</f>
        <v>27</v>
      </c>
      <c r="J37" s="325">
        <f>IFERROR(VLOOKUP(GRef!B244,C_100,25,FALSE),'Base Calendar'!J37)</f>
        <v>28</v>
      </c>
      <c r="K37" s="326">
        <f>IFERROR(VLOOKUP(GRef!B245,C_100,25,FALSE),'Base Calendar'!K37)</f>
        <v>0</v>
      </c>
      <c r="L37" s="146"/>
      <c r="M37" s="325">
        <f>IFERROR(VLOOKUP(GRef!B269,C_100,25,FALSE),'Base Calendar'!M37)</f>
        <v>25</v>
      </c>
      <c r="N37" s="325">
        <f>IFERROR(VLOOKUP(GRef!B270,C_100,25,FALSE),'Base Calendar'!N37)</f>
        <v>26</v>
      </c>
      <c r="O37" s="325">
        <f>IFERROR(VLOOKUP(GRef!B271,C_100,25,FALSE),'Base Calendar'!O37)</f>
        <v>27</v>
      </c>
      <c r="P37" s="325">
        <f>IFERROR(VLOOKUP(GRef!B272,C_100,25,FALSE),'Base Calendar'!P37)</f>
        <v>28</v>
      </c>
      <c r="Q37" s="326">
        <f>IFERROR(VLOOKUP(GRef!B273,C_100,25,FALSE),'Base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/>
      <c r="H38" s="161"/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18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84</v>
      </c>
      <c r="C40" s="158"/>
      <c r="D40" s="158"/>
      <c r="E40" s="158"/>
      <c r="F40" s="159"/>
      <c r="G40" s="161" t="s">
        <v>15</v>
      </c>
      <c r="H40" s="161" t="s">
        <v>1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22</v>
      </c>
      <c r="H41" s="158" t="s">
        <v>20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32</v>
      </c>
      <c r="B44" s="163" t="s">
        <v>33</v>
      </c>
      <c r="C44" s="163" t="s">
        <v>34</v>
      </c>
      <c r="D44" s="163" t="s">
        <v>35</v>
      </c>
      <c r="E44" s="163" t="s">
        <v>36</v>
      </c>
      <c r="F44" s="168"/>
      <c r="G44" s="156" t="s">
        <v>32</v>
      </c>
      <c r="H44" s="156" t="s">
        <v>33</v>
      </c>
      <c r="I44" s="156" t="s">
        <v>34</v>
      </c>
      <c r="J44" s="156" t="s">
        <v>35</v>
      </c>
      <c r="K44" s="156" t="s">
        <v>36</v>
      </c>
      <c r="L44" s="139"/>
      <c r="M44" s="156" t="s">
        <v>32</v>
      </c>
      <c r="N44" s="156" t="s">
        <v>33</v>
      </c>
      <c r="O44" s="156" t="s">
        <v>34</v>
      </c>
      <c r="P44" s="163" t="s">
        <v>35</v>
      </c>
      <c r="Q44" s="156" t="s">
        <v>36</v>
      </c>
    </row>
    <row r="45" spans="1:17" ht="12" customHeight="1">
      <c r="A45" s="124">
        <f>IFERROR(VLOOKUP(GRef!B276,C_100,25,FALSE),'Base Calendar'!A45)</f>
        <v>1</v>
      </c>
      <c r="B45" s="124">
        <f>IFERROR(VLOOKUP(GRef!B277,C_100,25,FALSE),'Base Calendar'!B45)</f>
        <v>2</v>
      </c>
      <c r="C45" s="124">
        <f>IFERROR(VLOOKUP(GRef!B278,C_100,25,FALSE),'Base Calendar'!C45)</f>
        <v>3</v>
      </c>
      <c r="D45" s="124">
        <f>IFERROR(VLOOKUP(GRef!B279,C_100,25,FALSE),'Base Calendar'!D45)</f>
        <v>4</v>
      </c>
      <c r="E45" s="324">
        <f>IFERROR(VLOOKUP(GRef!B280,C_100,25,FALSE),'Base Calendar'!E45)</f>
        <v>5</v>
      </c>
      <c r="F45" s="139"/>
      <c r="G45" s="124">
        <f>IFERROR(VLOOKUP(GRef!B304,C_100,25,FALSE),'Base Calendar'!G45)</f>
        <v>0</v>
      </c>
      <c r="H45" s="124">
        <f>IFERROR(VLOOKUP(GRef!B305,C_100,25,FALSE),'Base Calendar'!H45)</f>
        <v>0</v>
      </c>
      <c r="I45" s="124">
        <f>IFERROR(VLOOKUP(GRef!B306,C_100,25,FALSE),'Base Calendar'!I45)</f>
        <v>1</v>
      </c>
      <c r="J45" s="124">
        <f>IFERROR(VLOOKUP(GRef!B307,C_100,25,FALSE),'Base Calendar'!J45)</f>
        <v>2</v>
      </c>
      <c r="K45" s="324">
        <f>IFERROR(VLOOKUP(GRef!B308,C_100,25,FALSE),'Base Calendar'!K45)</f>
        <v>3</v>
      </c>
      <c r="L45" s="146"/>
      <c r="M45" s="124">
        <f>IFERROR(VLOOKUP(GRef!B339,C_100,25,FALSE),'Base Calendar'!M45)</f>
        <v>3</v>
      </c>
      <c r="N45" s="124">
        <f>IFERROR(VLOOKUP(GRef!B340,C_100,25,FALSE),'Base Calendar'!N45)</f>
        <v>4</v>
      </c>
      <c r="O45" s="124">
        <f>IFERROR(VLOOKUP(GRef!B341,C_100,25,FALSE),'Base Calendar'!O45)</f>
        <v>5</v>
      </c>
      <c r="P45" s="124">
        <f>IFERROR(VLOOKUP(GRef!B342,C_100,25,FALSE),'Base Calendar'!P45)</f>
        <v>6</v>
      </c>
      <c r="Q45" s="324">
        <f>IFERROR(VLOOKUP(GRef!B343,C_100,25,FALSE),'Base Calendar'!Q45)</f>
        <v>7</v>
      </c>
    </row>
    <row r="46" spans="1:17" ht="12" customHeight="1">
      <c r="A46" s="124">
        <f>IFERROR(VLOOKUP(GRef!B283,C_100,25,FALSE),'Base Calendar'!A46)</f>
        <v>8</v>
      </c>
      <c r="B46" s="124">
        <f>IFERROR(VLOOKUP(GRef!B284,C_100,25,FALSE),'Base Calendar'!B46)</f>
        <v>9</v>
      </c>
      <c r="C46" s="124">
        <f>IFERROR(VLOOKUP(GRef!B285,C_100,25,FALSE),'Base Calendar'!C46)</f>
        <v>10</v>
      </c>
      <c r="D46" s="124">
        <f>IFERROR(VLOOKUP(GRef!B286,C_100,25,FALSE),'Base Calendar'!D46)</f>
        <v>11</v>
      </c>
      <c r="E46" s="324">
        <f>IFERROR(VLOOKUP(GRef!B287,C_100,25,FALSE),'Base Calendar'!E46)</f>
        <v>12</v>
      </c>
      <c r="F46" s="146"/>
      <c r="G46" s="124">
        <f>IFERROR(VLOOKUP(GRef!B311,C_100,25,FALSE),'Base Calendar'!G46)</f>
        <v>6</v>
      </c>
      <c r="H46" s="124">
        <f>IFERROR(VLOOKUP(GRef!B312,C_100,25,FALSE),'Base Calendar'!H46)</f>
        <v>7</v>
      </c>
      <c r="I46" s="124">
        <f>IFERROR(VLOOKUP(GRef!B313,C_100,25,FALSE),'Base Calendar'!I46)</f>
        <v>8</v>
      </c>
      <c r="J46" s="124">
        <f>IFERROR(VLOOKUP(GRef!B314,C_100,25,FALSE),'Base Calendar'!J46)</f>
        <v>9</v>
      </c>
      <c r="K46" s="324">
        <f>IFERROR(VLOOKUP(GRef!B315,C_100,25,FALSE),'Base Calendar'!K46)</f>
        <v>10</v>
      </c>
      <c r="L46" s="146"/>
      <c r="M46" s="124">
        <f>IFERROR(VLOOKUP(GRef!B346,C_100,25,FALSE),'Base Calendar'!M46)</f>
        <v>10</v>
      </c>
      <c r="N46" s="124">
        <f>IFERROR(VLOOKUP(GRef!B3463,C_100,25,FALSE),'Base Calendar'!N46)</f>
        <v>11</v>
      </c>
      <c r="O46" s="124">
        <f>IFERROR(VLOOKUP(GRef!B348,C_100,25,FALSE),'Base Calendar'!O46)</f>
        <v>12</v>
      </c>
      <c r="P46" s="124">
        <f>IFERROR(VLOOKUP(GRef!B349,C_100,25,FALSE),'Base Calendar'!P46)</f>
        <v>13</v>
      </c>
      <c r="Q46" s="324">
        <f>IFERROR(VLOOKUP(GRef!B350,C_100,25,FALSE),'Base Calendar'!Q46)</f>
        <v>14</v>
      </c>
    </row>
    <row r="47" spans="1:17" ht="12" customHeight="1">
      <c r="A47" s="124">
        <f>IFERROR(VLOOKUP(GRef!B290,C_100,25,FALSE),'Base Calendar'!A47)</f>
        <v>15</v>
      </c>
      <c r="B47" s="124">
        <f>IFERROR(VLOOKUP(GRef!B291,C_100,25,FALSE),'Base Calendar'!B47)</f>
        <v>16</v>
      </c>
      <c r="C47" s="124">
        <f>IFERROR(VLOOKUP(GRef!B292,C_100,25,FALSE),'Base Calendar'!C47)</f>
        <v>17</v>
      </c>
      <c r="D47" s="124">
        <f>IFERROR(VLOOKUP(GRef!B293,C_100,25,FALSE),'Base Calendar'!D47)</f>
        <v>18</v>
      </c>
      <c r="E47" s="324">
        <f>IFERROR(VLOOKUP(GRef!B294,C_100,25,FALSE),'Base Calendar'!E47)</f>
        <v>19</v>
      </c>
      <c r="F47" s="146"/>
      <c r="G47" s="124">
        <f>IFERROR(VLOOKUP(GRef!B318,C_100,25,FALSE),'Base Calendar'!G47)</f>
        <v>13</v>
      </c>
      <c r="H47" s="124">
        <f>IFERROR(VLOOKUP(GRef!B319,C_100,25,FALSE),'Base Calendar'!H47)</f>
        <v>14</v>
      </c>
      <c r="I47" s="124">
        <f>IFERROR(VLOOKUP(GRef!B320,C_100,25,FALSE),'Base Calendar'!I47)</f>
        <v>15</v>
      </c>
      <c r="J47" s="124">
        <f>IFERROR(VLOOKUP(GRef!B321,C_100,25,FALSE),'Base Calendar'!J47)</f>
        <v>16</v>
      </c>
      <c r="K47" s="324">
        <f>IFERROR(VLOOKUP(GRef!B322,C_100,25,FALSE),'Base Calendar'!K47)</f>
        <v>17</v>
      </c>
      <c r="L47" s="323"/>
      <c r="M47" s="124">
        <f>IFERROR(VLOOKUP(GRef!B353,C_100,25,FALSE),'Base Calendar'!M47)</f>
        <v>17</v>
      </c>
      <c r="N47" s="124">
        <f>IFERROR(VLOOKUP(GRef!B354,C_100,25,FALSE),'Base Calendar'!N47)</f>
        <v>18</v>
      </c>
      <c r="O47" s="124">
        <f>IFERROR(VLOOKUP(GRef!B355,C_100,25,FALSE),'Base Calendar'!O47)</f>
        <v>19</v>
      </c>
      <c r="P47" s="124">
        <f>IFERROR(VLOOKUP(GRef!B356,C_100,25,FALSE),'Base Calendar'!P47)</f>
        <v>20</v>
      </c>
      <c r="Q47" s="324">
        <f>IFERROR(VLOOKUP(GRef!B357,C_100,25,FALSE),'Base Calendar'!Q47)</f>
        <v>21</v>
      </c>
    </row>
    <row r="48" spans="1:17" ht="12" customHeight="1">
      <c r="A48" s="124">
        <f>IFERROR(VLOOKUP(GRef!B297,C_100,25,FALSE),'Base Calendar'!A48)</f>
        <v>22</v>
      </c>
      <c r="B48" s="124">
        <f>IFERROR(VLOOKUP(GRef!B298,C_100,25,FALSE),'Base Calendar'!B48)</f>
        <v>23</v>
      </c>
      <c r="C48" s="124">
        <f>IFERROR(VLOOKUP(GRef!B299,C_100,25,FALSE),'Base Calendar'!C48)</f>
        <v>24</v>
      </c>
      <c r="D48" s="124">
        <f>IFERROR(VLOOKUP(GRef!B300,C_100,25,FALSE),'Base Calendar'!D48)</f>
        <v>25</v>
      </c>
      <c r="E48" s="324">
        <f>IFERROR(VLOOKUP(GRef!B301,C_100,25,FALSE),'Base Calendar'!E48)</f>
        <v>26</v>
      </c>
      <c r="F48" s="146"/>
      <c r="G48" s="124">
        <f>IFERROR(VLOOKUP(GRef!B325,C_100,25,FALSE),'Base Calendar'!G48)</f>
        <v>20</v>
      </c>
      <c r="H48" s="124">
        <f>IFERROR(VLOOKUP(GRef!B326,C_100,25,FALSE),'Base Calendar'!H48)</f>
        <v>21</v>
      </c>
      <c r="I48" s="124">
        <f>IFERROR(VLOOKUP(GRef!B327,C_100,25,FALSE),'Base Calendar'!I48)</f>
        <v>22</v>
      </c>
      <c r="J48" s="124">
        <f>IFERROR(VLOOKUP(GRef!B328,C_100,25,FALSE),'Base Calendar'!J48)</f>
        <v>23</v>
      </c>
      <c r="K48" s="324">
        <f>IFERROR(VLOOKUP(GRef!B329,C_100,25,FALSE),'Base Calendar'!K48)</f>
        <v>24</v>
      </c>
      <c r="L48" s="146"/>
      <c r="M48" s="124">
        <f>IFERROR(VLOOKUP(GRef!B360,C_100,25,FALSE),'Base Calendar'!M48)</f>
        <v>24</v>
      </c>
      <c r="N48" s="124">
        <f>IFERROR(VLOOKUP(GRef!B361,C_100,25,FALSE),'Base Calendar'!N48)</f>
        <v>25</v>
      </c>
      <c r="O48" s="124">
        <f>IFERROR(VLOOKUP(GRef!B362,C_100,25,FALSE),'Base Calendar'!O48)</f>
        <v>26</v>
      </c>
      <c r="P48" s="124">
        <f>IFERROR(VLOOKUP(GRef!B363,C_100,25,FALSE),'Base Calendar'!P48)</f>
        <v>27</v>
      </c>
      <c r="Q48" s="324" t="str">
        <f>IFERROR(VLOOKUP(GRef!B364,C_100,25,FALSE),'Base Calendar'!Q48)</f>
        <v></v>
      </c>
    </row>
    <row r="49" spans="1:19" ht="12" customHeight="1" thickBot="1">
      <c r="A49" s="325">
        <f>IFERROR(VLOOKUP(GRef!B304,C_100,25,FALSE),'Base Calendar'!A49)</f>
        <v>29</v>
      </c>
      <c r="B49" s="325">
        <f>IFERROR(VLOOKUP(GRef!B305,C_100,25,FALSE),'Base Calendar'!B49)</f>
        <v>30</v>
      </c>
      <c r="C49" s="325" t="str">
        <f>IFERROR(VLOOKUP(GRef!B306,C_100,25,FALSE),'Base Calendar'!C49)</f>
        <v xml:space="preserve"> </v>
      </c>
      <c r="D49" s="325" t="str">
        <f>IFERROR(VLOOKUP(GRef!B307,C_100,25,FALSE),'Base Calendar'!D49)</f>
        <v xml:space="preserve"> </v>
      </c>
      <c r="E49" s="326" t="str">
        <f>IFERROR(VLOOKUP(GRef!B308,C_100,25,FALSE),'Base Calendar'!E49)</f>
        <v xml:space="preserve"> </v>
      </c>
      <c r="F49" s="146"/>
      <c r="G49" s="325" t="str">
        <f>IFERROR(VLOOKUP(GRef!B332,C_100,25,FALSE),'Base Calendar'!G49)</f>
        <v>●</v>
      </c>
      <c r="H49" s="325">
        <f>IFERROR(VLOOKUP(GRef!B333,C_100,25,FALSE),'Base Calendar'!H49)</f>
        <v>28</v>
      </c>
      <c r="I49" s="325">
        <f>IFERROR(VLOOKUP(GRef!B334,C_100,25,FALSE),'Base Calendar'!I49)</f>
        <v>29</v>
      </c>
      <c r="J49" s="325">
        <f>IFERROR(VLOOKUP(GRef!B335,C_100,25,FALSE),'Base Calendar'!J49)</f>
        <v>30</v>
      </c>
      <c r="K49" s="326">
        <f>IFERROR(VLOOKUP(GRef!B336,C_100,25,FALSE),'Base Calendar'!K49)</f>
        <v>31</v>
      </c>
      <c r="L49" s="169"/>
      <c r="M49" s="325">
        <f>IFERROR(VLOOKUP(GRef!B367,C_100,25,FALSE),'Base Calendar'!M49)</f>
        <v>0</v>
      </c>
      <c r="N49" s="325">
        <f>IFERROR(VLOOKUP(GRef!B368,C_100,25,FALSE),'Base Calendar'!N49)</f>
        <v>0</v>
      </c>
      <c r="O49" s="325">
        <f>IFERROR(VLOOKUP(GRef!B369,C_100,25,FALSE),'Base Calendar'!O49)</f>
        <v>0</v>
      </c>
      <c r="P49" s="325">
        <f>IFERROR(VLOOKUP(GRef!B370,C_100,25,FALSE),'Base Calendar'!P49)</f>
        <v>0</v>
      </c>
      <c r="Q49" s="326">
        <f>IFERROR(VLOOKUP(GRef!B371,C_100,25,FALSE),'Base Calendar'!Q49)</f>
        <v>0</v>
      </c>
    </row>
    <row r="50" spans="1:19" ht="12" customHeight="1">
      <c r="A50" s="164"/>
      <c r="B50" s="158"/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DAY(GRef!C378)</f>
        <v>28</v>
      </c>
      <c r="N50" s="158" t="s">
        <v>39</v>
      </c>
      <c r="O50" s="171"/>
      <c r="P50" s="171"/>
      <c r="Q50" s="161"/>
    </row>
    <row r="51" spans="1:19" ht="12" customHeight="1">
      <c r="A51" s="172" t="s">
        <v>19</v>
      </c>
      <c r="B51" s="161" t="s">
        <v>6</v>
      </c>
      <c r="C51" s="158"/>
      <c r="D51" s="158"/>
      <c r="E51" s="158"/>
      <c r="F51" s="158"/>
      <c r="I51" s="158"/>
      <c r="J51" s="158"/>
      <c r="K51" s="158"/>
      <c r="L51" s="158"/>
      <c r="M51" s="161" t="s">
        <v>2</v>
      </c>
      <c r="N51" s="161" t="s">
        <v>2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I53" s="177" t="s">
        <v>82</v>
      </c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G8MQrQHbRNCLzTLCM3Ry8UMUBHe+KHDMH2Mffai//ZDpB6WVm0PVI/DoAzU+j4AfaWTlQItb3tAUo9QU7k0bCA==" saltValue="9GKXJmBSl9DovSIvCFxbdA==" spinCount="100000" sheet="1" objects="1" scenarios="1" selectLockedCells="1" selectUnlockedCells="1"/>
  <mergeCells count="15">
    <mergeCell ref="A43:E43"/>
    <mergeCell ref="G43:K43"/>
    <mergeCell ref="M43:Q43"/>
    <mergeCell ref="M7:Q7"/>
    <mergeCell ref="A19:E19"/>
    <mergeCell ref="G19:K19"/>
    <mergeCell ref="M19:Q19"/>
    <mergeCell ref="A31:E31"/>
    <mergeCell ref="G31:K31"/>
    <mergeCell ref="M31:Q31"/>
    <mergeCell ref="A1:Q1"/>
    <mergeCell ref="A2:Q2"/>
    <mergeCell ref="A3:Q3"/>
    <mergeCell ref="A7:E7"/>
    <mergeCell ref="G7:K7"/>
  </mergeCells>
  <phoneticPr fontId="5" type="noConversion"/>
  <conditionalFormatting sqref="A9:E13 G9:K13 M9:Q13">
    <cfRule type="cellIs" dxfId="161" priority="7" stopIfTrue="1" operator="equal">
      <formula>0</formula>
    </cfRule>
  </conditionalFormatting>
  <conditionalFormatting sqref="A9:Q13">
    <cfRule type="cellIs" dxfId="160" priority="4" stopIfTrue="1" operator="equal">
      <formula>0</formula>
    </cfRule>
    <cfRule type="cellIs" dxfId="159" priority="5" stopIfTrue="1" operator="equal">
      <formula>15.5</formula>
    </cfRule>
    <cfRule type="cellIs" dxfId="158" priority="6" stopIfTrue="1" operator="equal">
      <formula>0</formula>
    </cfRule>
  </conditionalFormatting>
  <conditionalFormatting sqref="A21:Q25">
    <cfRule type="cellIs" dxfId="157" priority="3" stopIfTrue="1" operator="equal">
      <formula>0</formula>
    </cfRule>
  </conditionalFormatting>
  <conditionalFormatting sqref="A33:Q37">
    <cfRule type="cellIs" dxfId="156" priority="2" stopIfTrue="1" operator="equal">
      <formula>0</formula>
    </cfRule>
  </conditionalFormatting>
  <conditionalFormatting sqref="A45:Q49">
    <cfRule type="cellIs" dxfId="155" priority="1" stopIfTrue="1" operator="equal">
      <formula>0</formula>
    </cfRule>
  </conditionalFormatting>
  <pageMargins left="0.5" right="0.25" top="0.25" bottom="0.36" header="0.5" footer="0.5"/>
  <pageSetup orientation="portrait" horizontalDpi="4294967295" verticalDpi="4294967295" r:id="rId1"/>
  <headerFooter alignWithMargins="0">
    <oddFooter xml:space="preserve">&amp;C&amp;"Verdana Bold,Regular"&amp;20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GRef!V1</f>
        <v>480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GRef!V376</f>
        <v>197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IFERROR(VLOOKUP(GRef!B3,C_480,6,FALSE),'Base Calendar'!A9)</f>
        <v>2</v>
      </c>
      <c r="B9" s="124">
        <f>IFERROR(VLOOKUP(GRef!B4,C_480,6,FALSE),'Base Calendar'!B9)</f>
        <v>3</v>
      </c>
      <c r="C9" s="124">
        <f>IFERROR(VLOOKUP(GRef!B5,C_480,6,FALSE),'Base Calendar'!C9)</f>
        <v>4</v>
      </c>
      <c r="D9" s="124">
        <f>IFERROR(VLOOKUP(GRef!B6,C_480,6,FALSE),'Base Calendar'!D9)</f>
        <v>5</v>
      </c>
      <c r="E9" s="324">
        <f>IFERROR(VLOOKUP(GRef!B7,C_480,6,FALSE),'Base Calendar'!E9)</f>
        <v>6</v>
      </c>
      <c r="F9" s="146"/>
      <c r="G9" s="124">
        <f>IFERROR(VLOOKUP(GRef!B31,C_480,6,FALSE),'Base Calendar'!G9)</f>
        <v>0</v>
      </c>
      <c r="H9" s="124">
        <f>IFERROR(VLOOKUP(GRef!B32,C_480,6,FALSE),'Base Calendar'!H9)</f>
        <v>0</v>
      </c>
      <c r="I9" s="124">
        <f>IFERROR(VLOOKUP(GRef!B33,C_480,6,FALSE),'Base Calendar'!I9)</f>
        <v>1</v>
      </c>
      <c r="J9" s="124" t="str">
        <f>IFERROR(VLOOKUP(GRef!B34,C_480,6,FALSE),'Base Calendar'!J9)</f>
        <v></v>
      </c>
      <c r="K9" s="324">
        <f>IFERROR(VLOOKUP(GRef!B35,C_480,6,FALSE),'Base Calendar'!K9)</f>
        <v>3</v>
      </c>
      <c r="L9" s="146"/>
      <c r="M9" s="124" t="str">
        <f>IFERROR(VLOOKUP(GRef!B66,C_480,6,FALSE),'Base Calendar'!M9)</f>
        <v>●</v>
      </c>
      <c r="N9" s="124">
        <f>IFERROR(VLOOKUP(GRef!B67,C_480,6,FALSE),'Base Calendar'!N9)</f>
        <v>4</v>
      </c>
      <c r="O9" s="124">
        <f>IFERROR(VLOOKUP(GRef!B68,C_480,6,FALSE),'Base Calendar'!O9)</f>
        <v>5</v>
      </c>
      <c r="P9" s="124">
        <f>IFERROR(VLOOKUP(GRef!B69,C_480,6,FALSE),'Base Calendar'!P9)</f>
        <v>6</v>
      </c>
      <c r="Q9" s="324">
        <f>IFERROR(VLOOKUP(GRef!B70,C_480,6,FALSE),'Base Calendar'!Q9)</f>
        <v>7</v>
      </c>
      <c r="S9" s="147"/>
    </row>
    <row r="10" spans="1:19" ht="12" customHeight="1">
      <c r="A10" s="124">
        <f>IFERROR(VLOOKUP(GRef!B10,C_480,6,FALSE),'Base Calendar'!A10)</f>
        <v>9</v>
      </c>
      <c r="B10" s="124">
        <f>IFERROR(VLOOKUP(GRef!B11,C_480,6,FALSE),'Base Calendar'!B10)</f>
        <v>10</v>
      </c>
      <c r="C10" s="124">
        <f>IFERROR(VLOOKUP(GRef!B12,C_480,6,FALSE),'Base Calendar'!C10)</f>
        <v>11</v>
      </c>
      <c r="D10" s="124">
        <f>IFERROR(VLOOKUP(GRef!B13,C_480,6,FALSE),'Base Calendar'!D10)</f>
        <v>12</v>
      </c>
      <c r="E10" s="324">
        <f>IFERROR(VLOOKUP(GRef!B14,C_480,6,FALSE),'Base Calendar'!E10)</f>
        <v>13</v>
      </c>
      <c r="F10" s="323"/>
      <c r="G10" s="124">
        <f>IFERROR(VLOOKUP(GRef!B38,C_480,6,FALSE),'Base Calendar'!G10)</f>
        <v>6</v>
      </c>
      <c r="H10" s="124">
        <f>IFERROR(VLOOKUP(GRef!B39,C_480,6,FALSE),'Base Calendar'!H10)</f>
        <v>7</v>
      </c>
      <c r="I10" s="124">
        <f>IFERROR(VLOOKUP(GRef!B40,C_480,6,FALSE),'Base Calendar'!I10)</f>
        <v>8</v>
      </c>
      <c r="J10" s="124">
        <f>IFERROR(VLOOKUP(GRef!B41,C_480,6,FALSE),'Base Calendar'!J10)</f>
        <v>9</v>
      </c>
      <c r="K10" s="324">
        <f>IFERROR(VLOOKUP(GRef!B42,C_480,6,FALSE),'Base Calendar'!K10)</f>
        <v>10</v>
      </c>
      <c r="L10" s="146"/>
      <c r="M10" s="124">
        <f>IFERROR(VLOOKUP(GRef!B73,C_480,6,FALSE),'Base Calendar'!M10)</f>
        <v>10</v>
      </c>
      <c r="N10" s="124">
        <f>IFERROR(VLOOKUP(GRef!B74,C_480,6,FALSE),'Base Calendar'!N10)</f>
        <v>11</v>
      </c>
      <c r="O10" s="124">
        <f>IFERROR(VLOOKUP(GRef!B75,C_480,6,FALSE),'Base Calendar'!O10)</f>
        <v>12</v>
      </c>
      <c r="P10" s="124">
        <f>IFERROR(VLOOKUP(GRef!B76,C_480,6,FALSE),'Base Calendar'!P10)</f>
        <v>13</v>
      </c>
      <c r="Q10" s="324">
        <f>IFERROR(VLOOKUP(GRef!B77,C_480,6,FALSE),'Base Calendar'!Q10)</f>
        <v>14</v>
      </c>
    </row>
    <row r="11" spans="1:19" ht="12" customHeight="1">
      <c r="A11" s="124">
        <f>IFERROR(VLOOKUP(GRef!B17,C_480,6,FALSE),'Base Calendar'!A11)</f>
        <v>16</v>
      </c>
      <c r="B11" s="124">
        <f>IFERROR(VLOOKUP(GRef!B18,C_480,6,FALSE),'Base Calendar'!B11)</f>
        <v>17</v>
      </c>
      <c r="C11" s="124">
        <f>IFERROR(VLOOKUP(GRef!B19,C_480,6,FALSE),'Base Calendar'!C11)</f>
        <v>18</v>
      </c>
      <c r="D11" s="124">
        <f>IFERROR(VLOOKUP(GRef!B20,C_480,6,FALSE),'Base Calendar'!D11)</f>
        <v>19</v>
      </c>
      <c r="E11" s="324">
        <f>IFERROR(VLOOKUP(GRef!B21,C_480,6,FALSE),'Base Calendar'!E11)</f>
        <v>20</v>
      </c>
      <c r="F11" s="146"/>
      <c r="G11" s="124">
        <f>IFERROR(VLOOKUP(GRef!B45,C_480,6,FALSE),'Base Calendar'!G11)</f>
        <v>13</v>
      </c>
      <c r="H11" s="124">
        <f>IFERROR(VLOOKUP(GRef!B46,C_480,6,FALSE),'Base Calendar'!H11)</f>
        <v>14</v>
      </c>
      <c r="I11" s="124">
        <f>IFERROR(VLOOKUP(GRef!B47,C_480,6,FALSE),'Base Calendar'!I11)</f>
        <v>15</v>
      </c>
      <c r="J11" s="124">
        <f>IFERROR(VLOOKUP(GRef!B48,C_480,6,FALSE),'Base Calendar'!J11)</f>
        <v>16</v>
      </c>
      <c r="K11" s="324">
        <f>IFERROR(VLOOKUP(GRef!B49,C_480,6,FALSE),'Base Calendar'!K11)</f>
        <v>17</v>
      </c>
      <c r="L11" s="146"/>
      <c r="M11" s="124">
        <f>IFERROR(VLOOKUP(GRef!B80,C_480,6,FALSE),'Base Calendar'!M11)</f>
        <v>17</v>
      </c>
      <c r="N11" s="124">
        <f>IFERROR(VLOOKUP(GRef!B81,C_480,6,FALSE),'Base Calendar'!N11)</f>
        <v>18</v>
      </c>
      <c r="O11" s="124">
        <f>IFERROR(VLOOKUP(GRef!B82,C_480,6,FALSE),'Base Calendar'!O11)</f>
        <v>19</v>
      </c>
      <c r="P11" s="124">
        <f>IFERROR(VLOOKUP(GRef!B83,C_480,6,FALSE),'Base Calendar'!P11)</f>
        <v>20</v>
      </c>
      <c r="Q11" s="324">
        <f>IFERROR(VLOOKUP(GRef!B84,C_480,6,FALSE),'Base Calendar'!Q11)</f>
        <v>21</v>
      </c>
    </row>
    <row r="12" spans="1:19" ht="12" customHeight="1">
      <c r="A12" s="124">
        <f>IFERROR(VLOOKUP(GRef!B24,C_480,6,FALSE),'Base Calendar'!A12)</f>
        <v>23</v>
      </c>
      <c r="B12" s="124">
        <f>IFERROR(VLOOKUP(GRef!B25,C_480,6,FALSE),'Base Calendar'!B12)</f>
        <v>24</v>
      </c>
      <c r="C12" s="124">
        <f>IFERROR(VLOOKUP(GRef!B26,C_480,6,FALSE),'Base Calendar'!C12)</f>
        <v>25</v>
      </c>
      <c r="D12" s="124">
        <f>IFERROR(VLOOKUP(GRef!B27,C_480,6,FALSE),'Base Calendar'!D12)</f>
        <v>26</v>
      </c>
      <c r="E12" s="324">
        <f>IFERROR(VLOOKUP(GRef!B28,C_480,6,FALSE),'Base Calendar'!E12)</f>
        <v>27</v>
      </c>
      <c r="F12" s="146"/>
      <c r="G12" s="124">
        <f>IFERROR(VLOOKUP(GRef!B52,C_480,6,FALSE),'Base Calendar'!G12)</f>
        <v>20</v>
      </c>
      <c r="H12" s="124">
        <f>IFERROR(VLOOKUP(GRef!B53,C_480,6,FALSE),'Base Calendar'!H12)</f>
        <v>21</v>
      </c>
      <c r="I12" s="124">
        <f>IFERROR(VLOOKUP(GRef!B54,C_480,6,FALSE),'Base Calendar'!I12)</f>
        <v>22</v>
      </c>
      <c r="J12" s="124">
        <f>IFERROR(VLOOKUP(GRef!B55,C_480,6,FALSE),'Base Calendar'!J12)</f>
        <v>23</v>
      </c>
      <c r="K12" s="324">
        <f>IFERROR(VLOOKUP(GRef!B56,C_480,6,FALSE),'Base Calendar'!K12)</f>
        <v>24</v>
      </c>
      <c r="L12" s="146"/>
      <c r="M12" s="124">
        <f>IFERROR(VLOOKUP(GRef!B87,C_480,6,FALSE),'Base Calendar'!M12)</f>
        <v>24</v>
      </c>
      <c r="N12" s="124">
        <f>IFERROR(VLOOKUP(GRef!B88,C_480,6,FALSE),'Base Calendar'!N12)</f>
        <v>25</v>
      </c>
      <c r="O12" s="124">
        <f>IFERROR(VLOOKUP(GRef!B89,C_480,6,FALSE),'Base Calendar'!O12)</f>
        <v>26</v>
      </c>
      <c r="P12" s="124">
        <f>IFERROR(VLOOKUP(GRef!B90,C_480,6,FALSE),'Base Calendar'!P12)</f>
        <v>27</v>
      </c>
      <c r="Q12" s="324">
        <f>IFERROR(VLOOKUP(GRef!B91,C_480,6,FALSE),'Base Calendar'!Q12)</f>
        <v>28</v>
      </c>
    </row>
    <row r="13" spans="1:19" ht="12" customHeight="1" thickBot="1">
      <c r="A13" s="325">
        <f>IFERROR(VLOOKUP(GRef!B31,C_480,6,FALSE),'Base Calendar'!A13)</f>
        <v>30</v>
      </c>
      <c r="B13" s="325">
        <f>IFERROR(VLOOKUP(GRef!B32,C_480,6,FALSE),'Base Calendar'!B13)</f>
        <v>31</v>
      </c>
      <c r="C13" s="325">
        <f>IFERROR(VLOOKUP(GRef!B33,C_480,6,FALSE),'Base Calendar'!C13)</f>
        <v>0</v>
      </c>
      <c r="D13" s="325"/>
      <c r="E13" s="326">
        <f>IFERROR(VLOOKUP(GRef!B35,C_480,6,FALSE),'Base Calendar'!E13)</f>
        <v>0</v>
      </c>
      <c r="F13" s="146"/>
      <c r="G13" s="325">
        <f>IFERROR(VLOOKUP(GRef!B59,C_480,6,FALSE),'Base Calendar'!G13)</f>
        <v>27</v>
      </c>
      <c r="H13" s="325">
        <f>IFERROR(VLOOKUP(GRef!B60,C_480,6,FALSE),'Base Calendar'!H13)</f>
        <v>28</v>
      </c>
      <c r="I13" s="325">
        <f>IFERROR(VLOOKUP(GRef!B61,C_480,6,FALSE),'Base Calendar'!I13)</f>
        <v>29</v>
      </c>
      <c r="J13" s="325">
        <f>IFERROR(VLOOKUP(GRef!B62,C_480,6,FALSE),'Base Calendar'!J13)</f>
        <v>30</v>
      </c>
      <c r="K13" s="326">
        <f>IFERROR(VLOOKUP(GRef!B63,C_480,6,FALSE),'Base Calendar'!K13)</f>
        <v>31</v>
      </c>
      <c r="L13" s="146"/>
      <c r="M13" s="325">
        <f>IFERROR(VLOOKUP(GRef!B94,C_480,6,FALSE),'Base Calendar'!M13)</f>
        <v>0</v>
      </c>
      <c r="N13" s="325">
        <f>IFERROR(VLOOKUP(GRef!B95,C_480,6,FALSE),'Base Calendar'!N13)</f>
        <v>0</v>
      </c>
      <c r="O13" s="325">
        <f>IFERROR(VLOOKUP(GRef!B96,C_480,6,FALSE),'Base Calendar'!O13)</f>
        <v>0</v>
      </c>
      <c r="P13" s="325">
        <f>IFERROR(VLOOKUP(GRef!B97,C_480,6,FALSE),'Base Calendar'!P13)</f>
        <v>0</v>
      </c>
      <c r="Q13" s="326">
        <f>IFERROR(VLOOKUP(GRef!B98,C_480,6,FALSE),'Base Calendar'!Q13)</f>
        <v>0</v>
      </c>
    </row>
    <row r="14" spans="1:19" ht="12" customHeight="1">
      <c r="D14" s="149"/>
      <c r="E14" s="149"/>
      <c r="F14" s="149"/>
      <c r="G14" s="148">
        <f>DAY(GRef!V377)</f>
        <v>2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IFERROR(VLOOKUP(GRef!B94,C_480,6,FALSE),'Base Calendar'!A21)</f>
        <v>1</v>
      </c>
      <c r="B21" s="124">
        <f>IFERROR(VLOOKUP(GRef!B95,C_480,6,FALSE),'Base Calendar'!B21)</f>
        <v>2</v>
      </c>
      <c r="C21" s="124">
        <f>IFERROR(VLOOKUP(GRef!B96,C_480,6,FALSE),'Base Calendar'!C21)</f>
        <v>3</v>
      </c>
      <c r="D21" s="124">
        <f>IFERROR(VLOOKUP(GRef!B97,C_480,6,FALSE),'Base Calendar'!D21)</f>
        <v>4</v>
      </c>
      <c r="E21" s="324">
        <f>IFERROR(VLOOKUP(GRef!B98,C_480,6,FALSE),'Base Calendar'!E21)</f>
        <v>5</v>
      </c>
      <c r="F21" s="146"/>
      <c r="G21" s="124" t="str">
        <f>IFERROR(VLOOKUP(GRef!B122,C_480,6,FALSE),'Base Calendar'!G21)</f>
        <v xml:space="preserve"> </v>
      </c>
      <c r="H21" s="124">
        <f>IFERROR(VLOOKUP(GRef!B123,C_480,6,FALSE),'Base Calendar'!H21)</f>
        <v>0</v>
      </c>
      <c r="I21" s="124">
        <f>IFERROR(VLOOKUP(GRef!B124,C_480,6,FALSE),'Base Calendar'!I21)</f>
        <v>0</v>
      </c>
      <c r="J21" s="124">
        <f>IFERROR(VLOOKUP(GRef!B125,C_480,6,FALSE),'Base Calendar'!J21)</f>
        <v>1</v>
      </c>
      <c r="K21" s="324">
        <f>IFERROR(VLOOKUP(GRef!B126,C_480,6,FALSE),'Base Calendar'!K21)</f>
        <v>2</v>
      </c>
      <c r="L21" s="146"/>
      <c r="M21" s="124">
        <f>IFERROR(VLOOKUP(GRef!B157,C_480,6,FALSE),'Base Calendar'!M21)</f>
        <v>3</v>
      </c>
      <c r="N21" s="124">
        <f>IFERROR(VLOOKUP(GRef!B158,C_480,6,FALSE),'Base Calendar'!N21)</f>
        <v>4</v>
      </c>
      <c r="O21" s="124">
        <f>IFERROR(VLOOKUP(GRef!B159,C_480,6,FALSE),'Base Calendar'!O21)</f>
        <v>5</v>
      </c>
      <c r="P21" s="124">
        <f>IFERROR(VLOOKUP(GRef!B160,C_480,6,FALSE),'Base Calendar'!P21)</f>
        <v>6</v>
      </c>
      <c r="Q21" s="324">
        <f>IFERROR(VLOOKUP(GRef!B161,C_480,6,FALSE),'Base Calendar'!Q21)</f>
        <v>7</v>
      </c>
    </row>
    <row r="22" spans="1:17" ht="12" customHeight="1">
      <c r="A22" s="124">
        <f>IFERROR(VLOOKUP(GRef!B101,C_480,6,FALSE),'Base Calendar'!A22)</f>
        <v>8</v>
      </c>
      <c r="B22" s="124">
        <f>IFERROR(VLOOKUP(GRef!B102,C_480,6,FALSE),'Base Calendar'!B22)</f>
        <v>9</v>
      </c>
      <c r="C22" s="124">
        <f>IFERROR(VLOOKUP(GRef!B103,C_480,6,FALSE),'Base Calendar'!C22)</f>
        <v>10</v>
      </c>
      <c r="D22" s="124">
        <f>IFERROR(VLOOKUP(GRef!B104,C_480,6,FALSE),'Base Calendar'!D22)</f>
        <v>11</v>
      </c>
      <c r="E22" s="324">
        <f>IFERROR(VLOOKUP(GRef!B105,C_480,6,FALSE),'Base Calendar'!E22)</f>
        <v>12</v>
      </c>
      <c r="F22" s="146"/>
      <c r="G22" s="124">
        <f>IFERROR(VLOOKUP(GRef!B129,C_480,6,FALSE),'Base Calendar'!G22)</f>
        <v>5</v>
      </c>
      <c r="H22" s="124">
        <f>IFERROR(VLOOKUP(GRef!B130,C_480,6,FALSE),'Base Calendar'!H22)</f>
        <v>6</v>
      </c>
      <c r="I22" s="124">
        <f>IFERROR(VLOOKUP(GRef!B131,C_480,6,FALSE),'Base Calendar'!I22)</f>
        <v>7</v>
      </c>
      <c r="J22" s="124">
        <f>IFERROR(VLOOKUP(GRef!B132,C_480,6,FALSE),'Base Calendar'!J22)</f>
        <v>8</v>
      </c>
      <c r="K22" s="324">
        <f>IFERROR(VLOOKUP(GRef!B133,C_480,6,FALSE),'Base Calendar'!K22)</f>
        <v>9</v>
      </c>
      <c r="L22" s="146"/>
      <c r="M22" s="124">
        <f>IFERROR(VLOOKUP(GRef!B164,C_480,6,FALSE),'Base Calendar'!M22)</f>
        <v>10</v>
      </c>
      <c r="N22" s="124">
        <f>IFERROR(VLOOKUP(GRef!B165,C_480,6,FALSE),'Base Calendar'!N22)</f>
        <v>11</v>
      </c>
      <c r="O22" s="124">
        <f>IFERROR(VLOOKUP(GRef!B166,C_480,6,FALSE),'Base Calendar'!O22)</f>
        <v>12</v>
      </c>
      <c r="P22" s="124">
        <f>IFERROR(VLOOKUP(GRef!B167,C_480,6,FALSE),'Base Calendar'!P22)</f>
        <v>13</v>
      </c>
      <c r="Q22" s="324">
        <f>IFERROR(VLOOKUP(GRef!B168,C_480,6,FALSE),'Base Calendar'!Q22)</f>
        <v>14</v>
      </c>
    </row>
    <row r="23" spans="1:17" ht="12" customHeight="1">
      <c r="A23" s="124">
        <f>IFERROR(VLOOKUP(GRef!B108,C_480,6,FALSE),'Base Calendar'!A23)</f>
        <v>15</v>
      </c>
      <c r="B23" s="124">
        <f>IFERROR(VLOOKUP(GRef!B109,C_480,6,FALSE),'Base Calendar'!B23)</f>
        <v>16</v>
      </c>
      <c r="C23" s="124">
        <f>IFERROR(VLOOKUP(GRef!B110,C_480,6,FALSE),'Base Calendar'!C23)</f>
        <v>17</v>
      </c>
      <c r="D23" s="124">
        <f>IFERROR(VLOOKUP(GRef!B111,C_480,6,FALSE),'Base Calendar'!D23)</f>
        <v>18</v>
      </c>
      <c r="E23" s="324">
        <f>IFERROR(VLOOKUP(GRef!B112,C_480,6,FALSE),'Base Calendar'!E23)</f>
        <v>19</v>
      </c>
      <c r="F23" s="146"/>
      <c r="G23" s="124">
        <f>IFERROR(VLOOKUP(GRef!B136,C_480,6,FALSE),'Base Calendar'!G23)</f>
        <v>12</v>
      </c>
      <c r="H23" s="124">
        <f>IFERROR(VLOOKUP(GRef!B137,C_480,6,FALSE),'Base Calendar'!H23)</f>
        <v>13</v>
      </c>
      <c r="I23" s="124">
        <f>IFERROR(VLOOKUP(GRef!B138,C_480,6,FALSE),'Base Calendar'!I23)</f>
        <v>14</v>
      </c>
      <c r="J23" s="124">
        <f>IFERROR(VLOOKUP(GRef!B139,C_480,6,FALSE),'Base Calendar'!J23)</f>
        <v>15</v>
      </c>
      <c r="K23" s="324">
        <f>IFERROR(VLOOKUP(GRef!B140,C_480,6,FALSE),'Base Calendar'!K23)</f>
        <v>16</v>
      </c>
      <c r="L23" s="146"/>
      <c r="M23" s="124">
        <f>IFERROR(VLOOKUP(GRef!B171,C_480,6,FALSE),'Base Calendar'!M23)</f>
        <v>17</v>
      </c>
      <c r="N23" s="124">
        <f>IFERROR(VLOOKUP(GRef!B172,C_480,6,FALSE),'Base Calendar'!N23)</f>
        <v>18</v>
      </c>
      <c r="O23" s="124">
        <f>IFERROR(VLOOKUP(GRef!B173,C_480,6,FALSE),'Base Calendar'!O23)</f>
        <v>19</v>
      </c>
      <c r="P23" s="124">
        <f>IFERROR(VLOOKUP(GRef!B174,C_480,6,FALSE),'Base Calendar'!P23)</f>
        <v>20</v>
      </c>
      <c r="Q23" s="324">
        <f>IFERROR(VLOOKUP(GRef!B175,C_480,6,FALSE),'Base Calendar'!Q23)</f>
        <v>21</v>
      </c>
    </row>
    <row r="24" spans="1:17" ht="12" customHeight="1">
      <c r="A24" s="124">
        <f>IFERROR(VLOOKUP(GRef!B115,C_480,6,FALSE),'Base Calendar'!A24)</f>
        <v>22</v>
      </c>
      <c r="B24" s="124">
        <f>IFERROR(VLOOKUP(GRef!B116,C_480,6,FALSE),'Base Calendar'!B24)</f>
        <v>23</v>
      </c>
      <c r="C24" s="124">
        <f>IFERROR(VLOOKUP(GRef!B117,C_480,6,FALSE),'Base Calendar'!C24)</f>
        <v>24</v>
      </c>
      <c r="D24" s="124">
        <f>IFERROR(VLOOKUP(GRef!B118,C_480,6,FALSE),'Base Calendar'!D24)</f>
        <v>25</v>
      </c>
      <c r="E24" s="324">
        <f>IFERROR(VLOOKUP(GRef!B119,C_480,6,FALSE),'Base Calendar'!E24)</f>
        <v>26</v>
      </c>
      <c r="F24" s="146"/>
      <c r="G24" s="124" t="str">
        <f>IFERROR(VLOOKUP(GRef!B143,C_480,6,FALSE),'Base Calendar'!G24)</f>
        <v>◯</v>
      </c>
      <c r="H24" s="124" t="str">
        <f>IFERROR(VLOOKUP(GRef!B144,C_480,6,FALSE),'Base Calendar'!H24)</f>
        <v>◯</v>
      </c>
      <c r="I24" s="124" t="str">
        <f>IFERROR(VLOOKUP(GRef!B145,C_480,6,FALSE),'Base Calendar'!I24)</f>
        <v>◯</v>
      </c>
      <c r="J24" s="124" t="str">
        <f>IFERROR(VLOOKUP(GRef!B146,C_480,6,FALSE),'Base Calendar'!J24)</f>
        <v>●</v>
      </c>
      <c r="K24" s="324" t="str">
        <f>IFERROR(VLOOKUP(GRef!B147,C_480,6,FALSE),'Base Calendar'!K24)</f>
        <v>●</v>
      </c>
      <c r="L24" s="146"/>
      <c r="M24" s="124" t="str">
        <f>IFERROR(VLOOKUP(GRef!B178,C_480,6,FALSE),'Base Calendar'!M24)</f>
        <v>◯</v>
      </c>
      <c r="N24" s="124" t="str">
        <f>IFERROR(VLOOKUP(GRef!B179,C_480,6,FALSE),'Base Calendar'!N24)</f>
        <v>●</v>
      </c>
      <c r="O24" s="124" t="str">
        <f>IFERROR(VLOOKUP(GRef!B180,C_480,6,FALSE),'Base Calendar'!O24)</f>
        <v>◯</v>
      </c>
      <c r="P24" s="124" t="str">
        <f>IFERROR(VLOOKUP(GRef!B181,C_480,6,FALSE),'Base Calendar'!P24)</f>
        <v>◯</v>
      </c>
      <c r="Q24" s="324" t="str">
        <f>IFERROR(VLOOKUP(GRef!B182,C_480,6,FALSE),'Base Calendar'!Q24)</f>
        <v>◯</v>
      </c>
    </row>
    <row r="25" spans="1:17" ht="12" customHeight="1" thickBot="1">
      <c r="A25" s="325">
        <f>IFERROR(VLOOKUP(GRef!B122,C_480,6,FALSE),'Base Calendar'!A25)</f>
        <v>29</v>
      </c>
      <c r="B25" s="325">
        <f>IFERROR(VLOOKUP(GRef!B123,C_480,6,FALSE),'Base Calendar'!B25)</f>
        <v>30</v>
      </c>
      <c r="C25" s="325">
        <f>IFERROR(VLOOKUP(GRef!B124,C_480,6,FALSE),'Base Calendar'!C25)</f>
        <v>31</v>
      </c>
      <c r="D25" s="325">
        <f>IFERROR(VLOOKUP(GRef!B125,C_480,6,FALSE),'Base Calendar'!D25)</f>
        <v>0</v>
      </c>
      <c r="E25" s="326">
        <f>IFERROR(VLOOKUP(GRef!B126,C_480,6,FALSE),'Base Calendar'!E25)</f>
        <v>0</v>
      </c>
      <c r="F25" s="157"/>
      <c r="G25" s="325">
        <f>IFERROR(VLOOKUP(GRef!B150,C_480,6,FALSE),'Base Calendar'!G25)</f>
        <v>26</v>
      </c>
      <c r="H25" s="325">
        <f>IFERROR(VLOOKUP(GRef!B151,C_480,6,FALSE),'Base Calendar'!H25)</f>
        <v>27</v>
      </c>
      <c r="I25" s="325">
        <f>IFERROR(VLOOKUP(GRef!B152,C_480,6,FALSE),'Base Calendar'!I25)</f>
        <v>28</v>
      </c>
      <c r="J25" s="325">
        <f>IFERROR(VLOOKUP(GRef!B153,C_480,6,FALSE),'Base Calendar'!J25)</f>
        <v>29</v>
      </c>
      <c r="K25" s="326">
        <f>IFERROR(VLOOKUP(GRef!B154,C_480,6,FALSE),'Base Calendar'!K25)</f>
        <v>30</v>
      </c>
      <c r="L25" s="146"/>
      <c r="M25" s="325" t="str">
        <f>IFERROR(VLOOKUP(GRef!B185,C_480,6,FALSE),'Base Calendar'!M25)</f>
        <v>◯</v>
      </c>
      <c r="N25" s="325">
        <f>IFERROR(VLOOKUP(GRef!I44,C_480,6,FALSE),'Base Calendar'!N25)</f>
        <v>0</v>
      </c>
      <c r="O25" s="325">
        <f>IFERROR(VLOOKUP(GRef!I45,C_480,6,FALSE),'Base Calendar'!O25)</f>
        <v>0</v>
      </c>
      <c r="P25" s="325">
        <f>IFERROR(VLOOKUP(GRef!I46,C_480,6,FALSE),'Base Calendar'!P25)</f>
        <v>0</v>
      </c>
      <c r="Q25" s="326">
        <f>IFERROR(VLOOKUP(GRef!I47,C_480,6,FALSE),'Base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IFERROR(VLOOKUP(GRef!B186,C_480,6,FALSE),'Base Calendar'!B33)</f>
        <v>●</v>
      </c>
      <c r="C33" s="124" t="str">
        <f>IFERROR(VLOOKUP(GRef!B187,C_480,6,FALSE),'Base Calendar'!C33)</f>
        <v>◯</v>
      </c>
      <c r="D33" s="124" t="str">
        <f>IFERROR(VLOOKUP(GRef!B188,C_480,6,FALSE),'Base Calendar'!D33)</f>
        <v>◯</v>
      </c>
      <c r="E33" s="324" t="str">
        <f>IFERROR(VLOOKUP(GRef!B189,C_480,6,FALSE),'Base Calendar'!E33)</f>
        <v>◯</v>
      </c>
      <c r="F33" s="146"/>
      <c r="G33" s="124" t="str">
        <f>IFERROR(VLOOKUP(GRef!B213,C_480,6,FALSE),'Base Calendar'!G33)</f>
        <v xml:space="preserve"> </v>
      </c>
      <c r="H33" s="124" t="str">
        <f>IFERROR(VLOOKUP(GRef!B214,C_480,6,FALSE),'Base Calendar'!H33)</f>
        <v xml:space="preserve"> </v>
      </c>
      <c r="I33" s="124">
        <f>IFERROR(VLOOKUP(GRef!B215,C_480,6,FALSE),'Base Calendar'!I33)</f>
        <v>0</v>
      </c>
      <c r="J33" s="124">
        <f>IFERROR(VLOOKUP(GRef!B216,C_480,6,FALSE),'Base Calendar'!J33)</f>
        <v>0</v>
      </c>
      <c r="K33" s="324">
        <f>IFERROR(VLOOKUP(GRef!B217,C_480,6,FALSE),'Base Calendar'!K33)</f>
        <v>1</v>
      </c>
      <c r="L33" s="146"/>
      <c r="M33" s="124">
        <f>IFERROR(VLOOKUP(GRef!B241,C_480,6,FALSE),'Base Calendar'!M33)</f>
        <v>0</v>
      </c>
      <c r="N33" s="124" t="str">
        <f>IFERROR(VLOOKUP(GRef!B242,C_480,6,FALSE),'Base Calendar'!N33)</f>
        <v xml:space="preserve"> </v>
      </c>
      <c r="O33" s="124">
        <f>IFERROR(VLOOKUP(GRef!B243,C_480,6,FALSE),'Base Calendar'!O33)</f>
        <v>0</v>
      </c>
      <c r="P33" s="124">
        <f>IFERROR(VLOOKUP(GRef!B244,C_480,6,FALSE),'Base Calendar'!P33)</f>
        <v>0</v>
      </c>
      <c r="Q33" s="324">
        <f>IFERROR(VLOOKUP(GRef!B245,C_480,6,FALSE),'Base Calendar'!Q33)</f>
        <v>1</v>
      </c>
    </row>
    <row r="34" spans="1:17" ht="12" customHeight="1">
      <c r="A34" s="124">
        <f>IFERROR(VLOOKUP(GRef!B192,C_480,6,FALSE),'Base Calendar'!A34)</f>
        <v>7</v>
      </c>
      <c r="B34" s="124">
        <f>IFERROR(VLOOKUP(GRef!B193,C_480,6,FALSE),'Base Calendar'!B34)</f>
        <v>8</v>
      </c>
      <c r="C34" s="124">
        <f>IFERROR(VLOOKUP(GRef!B194,C_480,6,FALSE),'Base Calendar'!C34)</f>
        <v>9</v>
      </c>
      <c r="D34" s="124">
        <f>IFERROR(VLOOKUP(GRef!B195,C_480,6,FALSE),'Base Calendar'!D34)</f>
        <v>10</v>
      </c>
      <c r="E34" s="324">
        <f>IFERROR(VLOOKUP(GRef!B196,C_480,6,FALSE),'Base Calendar'!E34)</f>
        <v>11</v>
      </c>
      <c r="F34" s="146"/>
      <c r="G34" s="124">
        <f>IFERROR(VLOOKUP(GRef!B220,C_480,6,FALSE),'Base Calendar'!G34)</f>
        <v>4</v>
      </c>
      <c r="H34" s="124">
        <f>IFERROR(VLOOKUP(GRef!B221,C_480,6,FALSE),'Base Calendar'!H34)</f>
        <v>5</v>
      </c>
      <c r="I34" s="124">
        <f>IFERROR(VLOOKUP(GRef!B222,C_480,6,FALSE),'Base Calendar'!I34)</f>
        <v>6</v>
      </c>
      <c r="J34" s="124">
        <f>IFERROR(VLOOKUP(GRef!B223,C_480,6,FALSE),'Base Calendar'!J34)</f>
        <v>7</v>
      </c>
      <c r="K34" s="324">
        <f>IFERROR(VLOOKUP(GRef!B224,C_480,6,FALSE),'Base Calendar'!K34)</f>
        <v>8</v>
      </c>
      <c r="L34" s="146"/>
      <c r="M34" s="124">
        <f>IFERROR(VLOOKUP(GRef!B248,C_480,6,FALSE),'Base Calendar'!M34)</f>
        <v>4</v>
      </c>
      <c r="N34" s="124">
        <f>IFERROR(VLOOKUP(GRef!B249,C_480,6,FALSE),'Base Calendar'!N34)</f>
        <v>5</v>
      </c>
      <c r="O34" s="124">
        <f>IFERROR(VLOOKUP(GRef!B250,C_480,6,FALSE),'Base Calendar'!O34)</f>
        <v>6</v>
      </c>
      <c r="P34" s="124">
        <f>IFERROR(VLOOKUP(GRef!B251,C_480,6,FALSE),'Base Calendar'!P34)</f>
        <v>7</v>
      </c>
      <c r="Q34" s="324">
        <f>IFERROR(VLOOKUP(GRef!B252,C_480,6,FALSE),'Base Calendar'!Q34)</f>
        <v>8</v>
      </c>
    </row>
    <row r="35" spans="1:17" ht="12" customHeight="1">
      <c r="A35" s="124">
        <f>IFERROR(VLOOKUP(GRef!B199,C_480,6,FALSE),'Base Calendar'!A35)</f>
        <v>14</v>
      </c>
      <c r="B35" s="124">
        <f>IFERROR(VLOOKUP(GRef!B200,C_480,6,FALSE),'Base Calendar'!B35)</f>
        <v>15</v>
      </c>
      <c r="C35" s="124">
        <f>IFERROR(VLOOKUP(GRef!B201,C_480,6,FALSE),'Base Calendar'!C35)</f>
        <v>16</v>
      </c>
      <c r="D35" s="124">
        <f>IFERROR(VLOOKUP(GRef!B202,C_480,6,FALSE),'Base Calendar'!D35)</f>
        <v>17</v>
      </c>
      <c r="E35" s="324">
        <f>IFERROR(VLOOKUP(GRef!B203,C_480,6,FALSE),'Base Calendar'!E35)</f>
        <v>18</v>
      </c>
      <c r="F35" s="146"/>
      <c r="G35" s="124">
        <f>IFERROR(VLOOKUP(GRef!B227,C_480,6,FALSE),'Base Calendar'!G35)</f>
        <v>11</v>
      </c>
      <c r="H35" s="124">
        <f>IFERROR(VLOOKUP(GRef!B228,C_480,6,FALSE),'Base Calendar'!H35)</f>
        <v>12</v>
      </c>
      <c r="I35" s="124">
        <f>IFERROR(VLOOKUP(GRef!B229,C_480,6,FALSE),'Base Calendar'!I35)</f>
        <v>13</v>
      </c>
      <c r="J35" s="124">
        <f>IFERROR(VLOOKUP(GRef!B230,C_480,6,FALSE),'Base Calendar'!J35)</f>
        <v>14</v>
      </c>
      <c r="K35" s="324">
        <f>IFERROR(VLOOKUP(GRef!B231,C_480,6,FALSE),'Base Calendar'!K35)</f>
        <v>15</v>
      </c>
      <c r="L35" s="146"/>
      <c r="M35" s="124">
        <f>IFERROR(VLOOKUP(GRef!B255,C_480,6,FALSE),'Base Calendar'!M35)</f>
        <v>11</v>
      </c>
      <c r="N35" s="124">
        <f>IFERROR(VLOOKUP(GRef!B256,C_480,6,FALSE),'Base Calendar'!N35)</f>
        <v>12</v>
      </c>
      <c r="O35" s="124">
        <f>IFERROR(VLOOKUP(GRef!B257,C_480,6,FALSE),'Base Calendar'!O35)</f>
        <v>13</v>
      </c>
      <c r="P35" s="124">
        <f>IFERROR(VLOOKUP(GRef!B258,C_480,6,FALSE),'Base Calendar'!P35)</f>
        <v>14</v>
      </c>
      <c r="Q35" s="324">
        <f>IFERROR(VLOOKUP(GRef!B249,C_480,6,FALSE),'Base Calendar'!Q35)</f>
        <v>15</v>
      </c>
    </row>
    <row r="36" spans="1:17" ht="12" customHeight="1">
      <c r="A36" s="124" t="str">
        <f>IFERROR(VLOOKUP(GRef!B206,C_480,6,FALSE),'Base Calendar'!A36)</f>
        <v>◯</v>
      </c>
      <c r="B36" s="124">
        <f>IFERROR(VLOOKUP(GRef!B207,C_480,6,FALSE),'Base Calendar'!B36)</f>
        <v>22</v>
      </c>
      <c r="C36" s="124">
        <f>IFERROR(VLOOKUP(GRef!B208,C_480,6,FALSE),'Base Calendar'!C36)</f>
        <v>23</v>
      </c>
      <c r="D36" s="124">
        <f>IFERROR(VLOOKUP(GRef!B209,C_480,6,FALSE),'Base Calendar'!D36)</f>
        <v>24</v>
      </c>
      <c r="E36" s="324">
        <f>IFERROR(VLOOKUP(GRef!B210,C_480,6,FALSE),'Base Calendar'!E36)</f>
        <v>25</v>
      </c>
      <c r="F36" s="146"/>
      <c r="G36" s="124" t="str">
        <f>IFERROR(VLOOKUP(GRef!B234,C_480,6,FALSE),'Base Calendar'!G36)</f>
        <v>◯</v>
      </c>
      <c r="H36" s="124">
        <f>IFERROR(VLOOKUP(GRef!B235,C_480,6,FALSE),'Base Calendar'!H36)</f>
        <v>19</v>
      </c>
      <c r="I36" s="124">
        <f>IFERROR(VLOOKUP(GRef!B236,C_480,6,FALSE),'Base Calendar'!I36)</f>
        <v>20</v>
      </c>
      <c r="J36" s="124">
        <f>IFERROR(VLOOKUP(GRef!B237,C_480,6,FALSE),'Base Calendar'!J36)</f>
        <v>21</v>
      </c>
      <c r="K36" s="324">
        <f>IFERROR(VLOOKUP(GRef!B238,C_480,6,FALSE),'Base Calendar'!K36)</f>
        <v>22</v>
      </c>
      <c r="L36" s="146"/>
      <c r="M36" s="124" t="str">
        <f>IFERROR(VLOOKUP(GRef!B262,C_480,6,FALSE),'Base Calendar'!M36)</f>
        <v>◯</v>
      </c>
      <c r="N36" s="124" t="str">
        <f>IFERROR(VLOOKUP(GRef!B263,C_480,6,FALSE),'Base Calendar'!N36)</f>
        <v>◯</v>
      </c>
      <c r="O36" s="124" t="str">
        <f>IFERROR(VLOOKUP(GRef!B264,C_480,6,FALSE),'Base Calendar'!O36)</f>
        <v>◯</v>
      </c>
      <c r="P36" s="124" t="str">
        <f>IFERROR(VLOOKUP(GRef!B265,C_480,6,FALSE),'Base Calendar'!P36)</f>
        <v>◯</v>
      </c>
      <c r="Q36" s="324" t="str">
        <f>IFERROR(VLOOKUP(GRef!B266,C_480,6,FALSE),'Base Calendar'!Q36)</f>
        <v>◯</v>
      </c>
    </row>
    <row r="37" spans="1:17" ht="12" customHeight="1" thickBot="1">
      <c r="A37" s="325">
        <f>IFERROR(VLOOKUP(GRef!B213,C_480,6,FALSE),'Base Calendar'!A37)</f>
        <v>28</v>
      </c>
      <c r="B37" s="325">
        <f>IFERROR(VLOOKUP(GRef!B214,C_480,6,FALSE),'Base Calendar'!B37)</f>
        <v>29</v>
      </c>
      <c r="C37" s="325">
        <f>IFERROR(VLOOKUP(GRef!B215,C_480,6,FALSE),'Base Calendar'!C37)</f>
        <v>30</v>
      </c>
      <c r="D37" s="325">
        <f>IFERROR(VLOOKUP(GRef!B216,C_480,6,FALSE),'Base Calendar'!D37)</f>
        <v>31</v>
      </c>
      <c r="E37" s="326" t="str">
        <f>IFERROR(VLOOKUP(GRef!B217,C_480,6,FALSE),'Base Calendar'!E37)</f>
        <v xml:space="preserve"> </v>
      </c>
      <c r="F37" s="157"/>
      <c r="G37" s="325">
        <f>IFERROR(VLOOKUP(GRef!B241,C_480,6,FALSE),'Base Calendar'!G37)</f>
        <v>25</v>
      </c>
      <c r="H37" s="325">
        <f>IFERROR(VLOOKUP(GRef!B242,C_480,6,FALSE),'Base Calendar'!H37)</f>
        <v>26</v>
      </c>
      <c r="I37" s="325">
        <f>IFERROR(VLOOKUP(GRef!B243,C_480,6,FALSE),'Base Calendar'!I37)</f>
        <v>27</v>
      </c>
      <c r="J37" s="325">
        <f>IFERROR(VLOOKUP(GRef!B244,C_480,6,FALSE),'Base Calendar'!J37)</f>
        <v>28</v>
      </c>
      <c r="K37" s="326">
        <f>IFERROR(VLOOKUP(GRef!B245,C_480,6,FALSE),'Base Calendar'!K37)</f>
        <v>0</v>
      </c>
      <c r="L37" s="146"/>
      <c r="M37" s="325" t="str">
        <f>IFERROR(VLOOKUP(GRef!B269,C_480,6,FALSE),'Base Calendar'!M37)</f>
        <v>◯</v>
      </c>
      <c r="N37" s="325">
        <f>IFERROR(VLOOKUP(GRef!B270,C_480,6,FALSE),'Base Calendar'!N37)</f>
        <v>26</v>
      </c>
      <c r="O37" s="325">
        <f>IFERROR(VLOOKUP(GRef!B271,C_480,6,FALSE),'Base Calendar'!O37)</f>
        <v>27</v>
      </c>
      <c r="P37" s="325">
        <f>IFERROR(VLOOKUP(GRef!B272,C_480,6,FALSE),'Base Calendar'!P37)</f>
        <v>28</v>
      </c>
      <c r="Q37" s="326">
        <f>IFERROR(VLOOKUP(GRef!B273,C_480,6,FALSE),'Base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135</v>
      </c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IFERROR(VLOOKUP(GRef!B276,C_480,6,FALSE),'Base Calendar'!A45)</f>
        <v>1</v>
      </c>
      <c r="B45" s="124">
        <f>IFERROR(VLOOKUP(GRef!B277,C_480,6,FALSE),'Base Calendar'!B45)</f>
        <v>2</v>
      </c>
      <c r="C45" s="124">
        <f>IFERROR(VLOOKUP(GRef!B278,C_480,6,FALSE),'Base Calendar'!C45)</f>
        <v>3</v>
      </c>
      <c r="D45" s="124">
        <f>IFERROR(VLOOKUP(GRef!B279,C_480,6,FALSE),'Base Calendar'!D45)</f>
        <v>4</v>
      </c>
      <c r="E45" s="324">
        <f>IFERROR(VLOOKUP(GRef!B280,C_480,6,FALSE),'Base Calendar'!E45)</f>
        <v>5</v>
      </c>
      <c r="F45" s="139"/>
      <c r="G45" s="124">
        <f>IFERROR(VLOOKUP(GRef!B304,C_480,6,FALSE),'Base Calendar'!G45)</f>
        <v>0</v>
      </c>
      <c r="H45" s="124">
        <f>IFERROR(VLOOKUP(GRef!B305,C_480,6,FALSE),'Base Calendar'!H45)</f>
        <v>0</v>
      </c>
      <c r="I45" s="124">
        <f>IFERROR(VLOOKUP(GRef!B306,C_480,6,FALSE),'Base Calendar'!I45)</f>
        <v>1</v>
      </c>
      <c r="J45" s="124">
        <f>IFERROR(VLOOKUP(GRef!B307,C_480,6,FALSE),'Base Calendar'!J45)</f>
        <v>2</v>
      </c>
      <c r="K45" s="324">
        <f>IFERROR(VLOOKUP(GRef!B308,C_480,6,FALSE),'Base Calendar'!K45)</f>
        <v>3</v>
      </c>
      <c r="L45" s="146"/>
      <c r="M45" s="124">
        <f>IFERROR(VLOOKUP(GRef!B339,C_480,6,FALSE),'Base Calendar'!M45)</f>
        <v>3</v>
      </c>
      <c r="N45" s="124">
        <f>IFERROR(VLOOKUP(GRef!B340,C_480,6,FALSE),'Base Calendar'!N45)</f>
        <v>4</v>
      </c>
      <c r="O45" s="124">
        <f>IFERROR(VLOOKUP(GRef!B341,C_480,6,FALSE),'Base Calendar'!O45)</f>
        <v>5</v>
      </c>
      <c r="P45" s="124">
        <f>IFERROR(VLOOKUP(GRef!B342,C_480,6,FALSE),'Base Calendar'!P45)</f>
        <v>6</v>
      </c>
      <c r="Q45" s="324">
        <f>IFERROR(VLOOKUP(GRef!B343,C_480,6,FALSE),'Base Calendar'!Q45)</f>
        <v>7</v>
      </c>
    </row>
    <row r="46" spans="1:17" ht="12" customHeight="1">
      <c r="A46" s="124">
        <f>IFERROR(VLOOKUP(GRef!B283,C_480,6,FALSE),'Base Calendar'!A46)</f>
        <v>8</v>
      </c>
      <c r="B46" s="124">
        <f>IFERROR(VLOOKUP(GRef!B284,C_480,6,FALSE),'Base Calendar'!B46)</f>
        <v>9</v>
      </c>
      <c r="C46" s="124">
        <f>IFERROR(VLOOKUP(GRef!B285,C_480,6,FALSE),'Base Calendar'!C46)</f>
        <v>10</v>
      </c>
      <c r="D46" s="124">
        <f>IFERROR(VLOOKUP(GRef!B286,C_480,6,FALSE),'Base Calendar'!D46)</f>
        <v>11</v>
      </c>
      <c r="E46" s="324">
        <f>IFERROR(VLOOKUP(GRef!B287,C_480,6,FALSE),'Base Calendar'!E46)</f>
        <v>12</v>
      </c>
      <c r="F46" s="146"/>
      <c r="G46" s="124">
        <f>IFERROR(VLOOKUP(GRef!B311,C_480,6,FALSE),'Base Calendar'!G46)</f>
        <v>6</v>
      </c>
      <c r="H46" s="124">
        <f>IFERROR(VLOOKUP(GRef!B312,C_480,6,FALSE),'Base Calendar'!H46)</f>
        <v>7</v>
      </c>
      <c r="I46" s="124">
        <f>IFERROR(VLOOKUP(GRef!B313,C_480,6,FALSE),'Base Calendar'!I46)</f>
        <v>8</v>
      </c>
      <c r="J46" s="124">
        <f>IFERROR(VLOOKUP(GRef!B314,C_480,6,FALSE),'Base Calendar'!J46)</f>
        <v>9</v>
      </c>
      <c r="K46" s="324">
        <f>IFERROR(VLOOKUP(GRef!B315,C_480,6,FALSE),'Base Calendar'!K46)</f>
        <v>10</v>
      </c>
      <c r="L46" s="146"/>
      <c r="M46" s="124">
        <f>IFERROR(VLOOKUP(GRef!B346,C_480,6,FALSE),'Base Calendar'!M46)</f>
        <v>10</v>
      </c>
      <c r="N46" s="124">
        <f>IFERROR(VLOOKUP(GRef!B3463,C_480,6,FALSE),'Base Calendar'!N46)</f>
        <v>11</v>
      </c>
      <c r="O46" s="124">
        <f>IFERROR(VLOOKUP(GRef!B348,C_480,6,FALSE),'Base Calendar'!O46)</f>
        <v>12</v>
      </c>
      <c r="P46" s="124">
        <f>IFERROR(VLOOKUP(GRef!B349,C_480,6,FALSE),'Base Calendar'!P46)</f>
        <v>13</v>
      </c>
      <c r="Q46" s="324">
        <f>IFERROR(VLOOKUP(GRef!B350,C_480,6,FALSE),'Base Calendar'!Q46)</f>
        <v>14</v>
      </c>
    </row>
    <row r="47" spans="1:17" ht="12" customHeight="1">
      <c r="A47" s="124">
        <f>IFERROR(VLOOKUP(GRef!B290,C_480,6,FALSE),'Base Calendar'!A47)</f>
        <v>15</v>
      </c>
      <c r="B47" s="124">
        <f>IFERROR(VLOOKUP(GRef!B291,C_480,6,FALSE),'Base Calendar'!B47)</f>
        <v>16</v>
      </c>
      <c r="C47" s="124">
        <f>IFERROR(VLOOKUP(GRef!B292,C_480,6,FALSE),'Base Calendar'!C47)</f>
        <v>17</v>
      </c>
      <c r="D47" s="124">
        <f>IFERROR(VLOOKUP(GRef!B293,C_480,6,FALSE),'Base Calendar'!D47)</f>
        <v>18</v>
      </c>
      <c r="E47" s="324" t="str">
        <f>IFERROR(VLOOKUP(GRef!B294,C_480,6,FALSE),'Base Calendar'!E47)</f>
        <v>◯</v>
      </c>
      <c r="F47" s="146"/>
      <c r="G47" s="124">
        <f>IFERROR(VLOOKUP(GRef!B318,C_480,6,FALSE),'Base Calendar'!G47)</f>
        <v>13</v>
      </c>
      <c r="H47" s="124">
        <f>IFERROR(VLOOKUP(GRef!B319,C_480,6,FALSE),'Base Calendar'!H47)</f>
        <v>14</v>
      </c>
      <c r="I47" s="124">
        <f>IFERROR(VLOOKUP(GRef!B320,C_480,6,FALSE),'Base Calendar'!I47)</f>
        <v>15</v>
      </c>
      <c r="J47" s="124">
        <f>IFERROR(VLOOKUP(GRef!B321,C_480,6,FALSE),'Base Calendar'!J47)</f>
        <v>16</v>
      </c>
      <c r="K47" s="324">
        <f>IFERROR(VLOOKUP(GRef!B322,C_480,6,FALSE),'Base Calendar'!K47)</f>
        <v>17</v>
      </c>
      <c r="L47" s="323"/>
      <c r="M47" s="124">
        <f>IFERROR(VLOOKUP(GRef!B353,C_480,6,FALSE),'Base Calendar'!M47)</f>
        <v>17</v>
      </c>
      <c r="N47" s="124">
        <f>IFERROR(VLOOKUP(GRef!B354,C_480,6,FALSE),'Base Calendar'!N47)</f>
        <v>18</v>
      </c>
      <c r="O47" s="124">
        <f>IFERROR(VLOOKUP(GRef!B355,C_480,6,FALSE),'Base Calendar'!O47)</f>
        <v>19</v>
      </c>
      <c r="P47" s="124">
        <f>IFERROR(VLOOKUP(GRef!B356,C_480,6,FALSE),'Base Calendar'!P47)</f>
        <v>20</v>
      </c>
      <c r="Q47" s="324">
        <f>IFERROR(VLOOKUP(GRef!B357,C_480,6,FALSE),'Base Calendar'!Q47)</f>
        <v>21</v>
      </c>
    </row>
    <row r="48" spans="1:17" ht="12" customHeight="1">
      <c r="A48" s="124">
        <f>IFERROR(VLOOKUP(GRef!B297,C_480,6,FALSE),'Base Calendar'!A48)</f>
        <v>22</v>
      </c>
      <c r="B48" s="124">
        <f>IFERROR(VLOOKUP(GRef!B298,C_480,6,FALSE),'Base Calendar'!B48)</f>
        <v>23</v>
      </c>
      <c r="C48" s="124">
        <f>IFERROR(VLOOKUP(GRef!B299,C_480,6,FALSE),'Base Calendar'!C48)</f>
        <v>24</v>
      </c>
      <c r="D48" s="124">
        <f>IFERROR(VLOOKUP(GRef!B300,C_480,6,FALSE),'Base Calendar'!D48)</f>
        <v>25</v>
      </c>
      <c r="E48" s="324">
        <f>IFERROR(VLOOKUP(GRef!B301,C_480,6,FALSE),'Base Calendar'!E48)</f>
        <v>26</v>
      </c>
      <c r="F48" s="146"/>
      <c r="G48" s="124">
        <f>IFERROR(VLOOKUP(GRef!B325,C_480,6,FALSE),'Base Calendar'!G48)</f>
        <v>20</v>
      </c>
      <c r="H48" s="124">
        <f>IFERROR(VLOOKUP(GRef!B326,C_480,6,FALSE),'Base Calendar'!H48)</f>
        <v>21</v>
      </c>
      <c r="I48" s="124">
        <f>IFERROR(VLOOKUP(GRef!B327,C_480,6,FALSE),'Base Calendar'!I48)</f>
        <v>22</v>
      </c>
      <c r="J48" s="124">
        <f>IFERROR(VLOOKUP(GRef!B328,C_480,6,FALSE),'Base Calendar'!J48)</f>
        <v>23</v>
      </c>
      <c r="K48" s="324">
        <f>IFERROR(VLOOKUP(GRef!B329,C_480,6,FALSE),'Base Calendar'!K48)</f>
        <v>24</v>
      </c>
      <c r="L48" s="146"/>
      <c r="M48" s="124">
        <f>IFERROR(VLOOKUP(GRef!B360,C_480,6,FALSE),'Base Calendar'!M48)</f>
        <v>24</v>
      </c>
      <c r="N48" s="124">
        <f>IFERROR(VLOOKUP(GRef!B361,C_480,6,FALSE),'Base Calendar'!N48)</f>
        <v>25</v>
      </c>
      <c r="O48" s="124">
        <f>IFERROR(VLOOKUP(GRef!B362,C_480,6,FALSE),'Base Calendar'!O48)</f>
        <v>26</v>
      </c>
      <c r="P48" s="124">
        <f>IFERROR(VLOOKUP(GRef!B363,C_480,6,FALSE),'Base Calendar'!P48)</f>
        <v>27</v>
      </c>
      <c r="Q48" s="324">
        <f>IFERROR(VLOOKUP(GRef!B364,C_480,6,FALSE),'Base Calendar'!Q48)</f>
        <v>28</v>
      </c>
    </row>
    <row r="49" spans="1:19" ht="12" customHeight="1" thickBot="1">
      <c r="A49" s="325">
        <f>IFERROR(VLOOKUP(GRef!B304,C_480,6,FALSE),'Base Calendar'!A49)</f>
        <v>29</v>
      </c>
      <c r="B49" s="325">
        <f>IFERROR(VLOOKUP(GRef!B305,C_480,6,FALSE),'Base Calendar'!B49)</f>
        <v>30</v>
      </c>
      <c r="C49" s="325" t="str">
        <f>IFERROR(VLOOKUP(GRef!B306,C_480,6,FALSE),'Base Calendar'!C49)</f>
        <v xml:space="preserve"> </v>
      </c>
      <c r="D49" s="325" t="str">
        <f>IFERROR(VLOOKUP(GRef!B307,C_480,6,FALSE),'Base Calendar'!D49)</f>
        <v xml:space="preserve"> </v>
      </c>
      <c r="E49" s="326" t="str">
        <f>IFERROR(VLOOKUP(GRef!B308,C_480,6,FALSE),'Base Calendar'!E49)</f>
        <v xml:space="preserve"> </v>
      </c>
      <c r="F49" s="146"/>
      <c r="G49" s="325" t="str">
        <f>IFERROR(VLOOKUP(GRef!B332,C_480,6,FALSE),'Base Calendar'!G49)</f>
        <v>●</v>
      </c>
      <c r="H49" s="325">
        <f>IFERROR(VLOOKUP(GRef!B333,C_480,6,FALSE),'Base Calendar'!H49)</f>
        <v>28</v>
      </c>
      <c r="I49" s="325">
        <f>IFERROR(VLOOKUP(GRef!B334,C_480,6,FALSE),'Base Calendar'!I49)</f>
        <v>29</v>
      </c>
      <c r="J49" s="325">
        <f>IFERROR(VLOOKUP(GRef!B335,C_480,6,FALSE),'Base Calendar'!J49)</f>
        <v>30</v>
      </c>
      <c r="K49" s="326" t="str">
        <f>IFERROR(VLOOKUP(GRef!B336,C_480,6,FALSE),'Base Calendar'!K49)</f>
        <v></v>
      </c>
      <c r="L49" s="169"/>
      <c r="M49" s="325">
        <f>IFERROR(VLOOKUP(GRef!B367,C_480,6,FALSE),'Base Calendar'!M49)</f>
        <v>0</v>
      </c>
      <c r="N49" s="325">
        <f>IFERROR(VLOOKUP(GRef!B368,C_480,6,FALSE),'Base Calendar'!N49)</f>
        <v>0</v>
      </c>
      <c r="O49" s="325">
        <f>IFERROR(VLOOKUP(GRef!B369,C_480,6,FALSE),'Base Calendar'!O49)</f>
        <v>0</v>
      </c>
      <c r="P49" s="325">
        <f>IFERROR(VLOOKUP(GRef!B370,C_480,6,FALSE),'Base Calendar'!P49)</f>
        <v>0</v>
      </c>
      <c r="Q49" s="326">
        <f>IFERROR(VLOOKUP(GRef!B371,C_480,6,FALSE),'Base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1">
        <f>DAY(GRef!V378)</f>
        <v>31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cU+0D6bel7/TBa7Y/ihLSt8W+X3T+BUhACK4T8195IfgX/AmUNPq4mIz1jyYp7uxQ8ABNg+zgKITrQneiU+uOg==" saltValue="aFr5W7IW4ZslGF55n/LaYg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34" priority="7" stopIfTrue="1" operator="equal">
      <formula>0</formula>
    </cfRule>
  </conditionalFormatting>
  <conditionalFormatting sqref="A9:Q13">
    <cfRule type="cellIs" dxfId="33" priority="4" stopIfTrue="1" operator="equal">
      <formula>0</formula>
    </cfRule>
    <cfRule type="cellIs" dxfId="32" priority="5" stopIfTrue="1" operator="equal">
      <formula>15.5</formula>
    </cfRule>
    <cfRule type="cellIs" dxfId="31" priority="6" stopIfTrue="1" operator="equal">
      <formula>0</formula>
    </cfRule>
  </conditionalFormatting>
  <conditionalFormatting sqref="A21:Q25">
    <cfRule type="cellIs" dxfId="30" priority="3" stopIfTrue="1" operator="equal">
      <formula>0</formula>
    </cfRule>
  </conditionalFormatting>
  <conditionalFormatting sqref="A33:Q37">
    <cfRule type="cellIs" dxfId="29" priority="2" stopIfTrue="1" operator="equal">
      <formula>0</formula>
    </cfRule>
  </conditionalFormatting>
  <conditionalFormatting sqref="A45:Q49">
    <cfRule type="cellIs" dxfId="28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4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GRef!W1</f>
        <v>490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GRef!W376</f>
        <v>188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IFERROR(VLOOKUP(GRef!B3,C_490,5,FALSE),'Base Calendar'!A9)</f>
        <v>2</v>
      </c>
      <c r="B9" s="124">
        <f>IFERROR(VLOOKUP(GRef!B4,C_490,5,FALSE),'Base Calendar'!B9)</f>
        <v>3</v>
      </c>
      <c r="C9" s="124">
        <f>IFERROR(VLOOKUP(GRef!B5,C_490,5,FALSE),'Base Calendar'!C9)</f>
        <v>4</v>
      </c>
      <c r="D9" s="124">
        <f>IFERROR(VLOOKUP(GRef!B6,C_490,5,FALSE),'Base Calendar'!D9)</f>
        <v>5</v>
      </c>
      <c r="E9" s="324">
        <f>IFERROR(VLOOKUP(GRef!B7,C_490,5,FALSE),'Base Calendar'!E9)</f>
        <v>6</v>
      </c>
      <c r="F9" s="146"/>
      <c r="G9" s="124">
        <f>IFERROR(VLOOKUP(GRef!B31,C_490,5,FALSE),'Base Calendar'!G9)</f>
        <v>0</v>
      </c>
      <c r="H9" s="124">
        <f>IFERROR(VLOOKUP(GRef!B32,C_490,5,FALSE),'Base Calendar'!H9)</f>
        <v>0</v>
      </c>
      <c r="I9" s="362">
        <v>1</v>
      </c>
      <c r="J9" s="362">
        <v>2</v>
      </c>
      <c r="K9" s="324">
        <f>IFERROR(VLOOKUP(GRef!B35,C_490,5,FALSE),'Base Calendar'!K9)</f>
        <v>3</v>
      </c>
      <c r="L9" s="146"/>
      <c r="M9" s="124" t="str">
        <f>IFERROR(VLOOKUP(GRef!B66,C_490,5,FALSE),'Base Calendar'!M9)</f>
        <v>◯</v>
      </c>
      <c r="N9" s="124">
        <f>IFERROR(VLOOKUP(GRef!B67,C_490,5,FALSE),'Base Calendar'!N9)</f>
        <v>4</v>
      </c>
      <c r="O9" s="124">
        <f>IFERROR(VLOOKUP(GRef!B68,C_490,5,FALSE),'Base Calendar'!O9)</f>
        <v>5</v>
      </c>
      <c r="P9" s="124">
        <f>IFERROR(VLOOKUP(GRef!B69,C_490,5,FALSE),'Base Calendar'!P9)</f>
        <v>6</v>
      </c>
      <c r="Q9" s="324">
        <f>IFERROR(VLOOKUP(GRef!B70,C_490,5,FALSE),'Base Calendar'!Q9)</f>
        <v>7</v>
      </c>
      <c r="S9" s="147"/>
    </row>
    <row r="10" spans="1:19" ht="12" customHeight="1">
      <c r="A10" s="124">
        <f>IFERROR(VLOOKUP(GRef!B10,C_490,5,FALSE),'Base Calendar'!A10)</f>
        <v>9</v>
      </c>
      <c r="B10" s="124">
        <f>IFERROR(VLOOKUP(GRef!B11,C_490,5,FALSE),'Base Calendar'!B10)</f>
        <v>10</v>
      </c>
      <c r="C10" s="124">
        <f>IFERROR(VLOOKUP(GRef!B12,C_490,5,FALSE),'Base Calendar'!C10)</f>
        <v>11</v>
      </c>
      <c r="D10" s="124">
        <f>IFERROR(VLOOKUP(GRef!B13,C_490,5,FALSE),'Base Calendar'!D10)</f>
        <v>12</v>
      </c>
      <c r="E10" s="324">
        <f>IFERROR(VLOOKUP(GRef!B14,C_490,5,FALSE),'Base Calendar'!E10)</f>
        <v>13</v>
      </c>
      <c r="F10" s="323"/>
      <c r="G10" s="124">
        <f>IFERROR(VLOOKUP(GRef!B38,C_490,5,FALSE),'Base Calendar'!G10)</f>
        <v>6</v>
      </c>
      <c r="H10" s="124">
        <f>IFERROR(VLOOKUP(GRef!B39,C_490,5,FALSE),'Base Calendar'!H10)</f>
        <v>7</v>
      </c>
      <c r="I10" s="124">
        <f>IFERROR(VLOOKUP(GRef!B40,C_490,5,FALSE),'Base Calendar'!I10)</f>
        <v>8</v>
      </c>
      <c r="J10" s="124">
        <f>IFERROR(VLOOKUP(GRef!B41,C_490,5,FALSE),'Base Calendar'!J10)</f>
        <v>9</v>
      </c>
      <c r="K10" s="324" t="str">
        <f>IFERROR(VLOOKUP(GRef!B42,C_490,5,FALSE),'Base Calendar'!K10)</f>
        <v></v>
      </c>
      <c r="L10" s="146"/>
      <c r="M10" s="124">
        <f>IFERROR(VLOOKUP(GRef!B73,C_490,5,FALSE),'Base Calendar'!M10)</f>
        <v>10</v>
      </c>
      <c r="N10" s="124">
        <f>IFERROR(VLOOKUP(GRef!B74,C_490,5,FALSE),'Base Calendar'!N10)</f>
        <v>11</v>
      </c>
      <c r="O10" s="124">
        <f>IFERROR(VLOOKUP(GRef!B75,C_490,5,FALSE),'Base Calendar'!O10)</f>
        <v>12</v>
      </c>
      <c r="P10" s="124">
        <f>IFERROR(VLOOKUP(GRef!B76,C_490,5,FALSE),'Base Calendar'!P10)</f>
        <v>13</v>
      </c>
      <c r="Q10" s="324">
        <f>IFERROR(VLOOKUP(GRef!B77,C_490,5,FALSE),'Base Calendar'!Q10)</f>
        <v>14</v>
      </c>
    </row>
    <row r="11" spans="1:19" ht="12" customHeight="1">
      <c r="A11" s="124">
        <f>IFERROR(VLOOKUP(GRef!B17,C_490,5,FALSE),'Base Calendar'!A11)</f>
        <v>16</v>
      </c>
      <c r="B11" s="124">
        <f>IFERROR(VLOOKUP(GRef!B18,C_490,5,FALSE),'Base Calendar'!B11)</f>
        <v>17</v>
      </c>
      <c r="C11" s="124">
        <f>IFERROR(VLOOKUP(GRef!B19,C_490,5,FALSE),'Base Calendar'!C11)</f>
        <v>18</v>
      </c>
      <c r="D11" s="124">
        <f>IFERROR(VLOOKUP(GRef!B20,C_490,5,FALSE),'Base Calendar'!D11)</f>
        <v>19</v>
      </c>
      <c r="E11" s="324">
        <f>IFERROR(VLOOKUP(GRef!B21,C_490,5,FALSE),'Base Calendar'!E11)</f>
        <v>20</v>
      </c>
      <c r="F11" s="146"/>
      <c r="G11" s="124">
        <f>IFERROR(VLOOKUP(GRef!B45,C_490,5,FALSE),'Base Calendar'!G11)</f>
        <v>13</v>
      </c>
      <c r="H11" s="124">
        <f>IFERROR(VLOOKUP(GRef!B46,C_490,5,FALSE),'Base Calendar'!H11)</f>
        <v>14</v>
      </c>
      <c r="I11" s="124">
        <f>IFERROR(VLOOKUP(GRef!B47,C_490,5,FALSE),'Base Calendar'!I11)</f>
        <v>15</v>
      </c>
      <c r="J11" s="124">
        <f>IFERROR(VLOOKUP(GRef!B48,C_490,5,FALSE),'Base Calendar'!J11)</f>
        <v>16</v>
      </c>
      <c r="K11" s="324">
        <f>IFERROR(VLOOKUP(GRef!B49,C_490,5,FALSE),'Base Calendar'!K11)</f>
        <v>17</v>
      </c>
      <c r="L11" s="146"/>
      <c r="M11" s="124">
        <f>IFERROR(VLOOKUP(GRef!B80,C_490,5,FALSE),'Base Calendar'!M11)</f>
        <v>17</v>
      </c>
      <c r="N11" s="124">
        <f>IFERROR(VLOOKUP(GRef!B81,C_490,5,FALSE),'Base Calendar'!N11)</f>
        <v>18</v>
      </c>
      <c r="O11" s="124">
        <f>IFERROR(VLOOKUP(GRef!B82,C_490,5,FALSE),'Base Calendar'!O11)</f>
        <v>19</v>
      </c>
      <c r="P11" s="124">
        <f>IFERROR(VLOOKUP(GRef!B83,C_490,5,FALSE),'Base Calendar'!P11)</f>
        <v>20</v>
      </c>
      <c r="Q11" s="324">
        <f>IFERROR(VLOOKUP(GRef!B84,C_490,5,FALSE),'Base Calendar'!Q11)</f>
        <v>21</v>
      </c>
    </row>
    <row r="12" spans="1:19" ht="12" customHeight="1">
      <c r="A12" s="124">
        <f>IFERROR(VLOOKUP(GRef!B24,C_490,5,FALSE),'Base Calendar'!A12)</f>
        <v>23</v>
      </c>
      <c r="B12" s="124">
        <f>IFERROR(VLOOKUP(GRef!B25,C_490,5,FALSE),'Base Calendar'!B12)</f>
        <v>24</v>
      </c>
      <c r="C12" s="124">
        <f>IFERROR(VLOOKUP(GRef!B26,C_490,5,FALSE),'Base Calendar'!C12)</f>
        <v>25</v>
      </c>
      <c r="D12" s="124">
        <f>IFERROR(VLOOKUP(GRef!B27,C_490,5,FALSE),'Base Calendar'!D12)</f>
        <v>26</v>
      </c>
      <c r="E12" s="324">
        <f>IFERROR(VLOOKUP(GRef!B28,C_490,5,FALSE),'Base Calendar'!E12)</f>
        <v>27</v>
      </c>
      <c r="F12" s="146"/>
      <c r="G12" s="124">
        <f>IFERROR(VLOOKUP(GRef!B52,C_490,5,FALSE),'Base Calendar'!G12)</f>
        <v>20</v>
      </c>
      <c r="H12" s="124">
        <f>IFERROR(VLOOKUP(GRef!B53,C_490,5,FALSE),'Base Calendar'!H12)</f>
        <v>21</v>
      </c>
      <c r="I12" s="124">
        <f>IFERROR(VLOOKUP(GRef!B54,C_490,5,FALSE),'Base Calendar'!I12)</f>
        <v>22</v>
      </c>
      <c r="J12" s="124">
        <f>IFERROR(VLOOKUP(GRef!B55,C_490,5,FALSE),'Base Calendar'!J12)</f>
        <v>23</v>
      </c>
      <c r="K12" s="324">
        <f>IFERROR(VLOOKUP(GRef!B56,C_490,5,FALSE),'Base Calendar'!K12)</f>
        <v>24</v>
      </c>
      <c r="L12" s="146"/>
      <c r="M12" s="124">
        <f>IFERROR(VLOOKUP(GRef!B87,C_490,5,FALSE),'Base Calendar'!M12)</f>
        <v>24</v>
      </c>
      <c r="N12" s="124">
        <f>IFERROR(VLOOKUP(GRef!B88,C_490,5,FALSE),'Base Calendar'!N12)</f>
        <v>25</v>
      </c>
      <c r="O12" s="124">
        <f>IFERROR(VLOOKUP(GRef!B89,C_490,5,FALSE),'Base Calendar'!O12)</f>
        <v>26</v>
      </c>
      <c r="P12" s="124">
        <f>IFERROR(VLOOKUP(GRef!B90,C_490,5,FALSE),'Base Calendar'!P12)</f>
        <v>27</v>
      </c>
      <c r="Q12" s="324">
        <f>IFERROR(VLOOKUP(GRef!B91,C_490,5,FALSE),'Base Calendar'!Q12)</f>
        <v>28</v>
      </c>
    </row>
    <row r="13" spans="1:19" ht="12" customHeight="1" thickBot="1">
      <c r="A13" s="325">
        <f>IFERROR(VLOOKUP(GRef!B31,C_490,5,FALSE),'Base Calendar'!A13)</f>
        <v>30</v>
      </c>
      <c r="B13" s="325">
        <f>IFERROR(VLOOKUP(GRef!B32,C_490,5,FALSE),'Base Calendar'!B13)</f>
        <v>31</v>
      </c>
      <c r="C13" s="325"/>
      <c r="D13" s="325"/>
      <c r="E13" s="326"/>
      <c r="F13" s="146"/>
      <c r="G13" s="325">
        <f>IFERROR(VLOOKUP(GRef!B59,C_490,5,FALSE),'Base Calendar'!G13)</f>
        <v>27</v>
      </c>
      <c r="H13" s="325">
        <f>IFERROR(VLOOKUP(GRef!B60,C_490,5,FALSE),'Base Calendar'!H13)</f>
        <v>28</v>
      </c>
      <c r="I13" s="325">
        <f>IFERROR(VLOOKUP(GRef!B61,C_490,5,FALSE),'Base Calendar'!I13)</f>
        <v>29</v>
      </c>
      <c r="J13" s="325">
        <f>IFERROR(VLOOKUP(GRef!B62,C_490,5,FALSE),'Base Calendar'!J13)</f>
        <v>30</v>
      </c>
      <c r="K13" s="326">
        <f>IFERROR(VLOOKUP(GRef!B63,C_490,5,FALSE),'Base Calendar'!K13)</f>
        <v>31</v>
      </c>
      <c r="L13" s="146"/>
      <c r="M13" s="325">
        <f>IFERROR(VLOOKUP(GRef!B94,C_490,5,FALSE),'Base Calendar'!M13)</f>
        <v>0</v>
      </c>
      <c r="N13" s="325">
        <f>IFERROR(VLOOKUP(GRef!B95,C_490,5,FALSE),'Base Calendar'!N13)</f>
        <v>0</v>
      </c>
      <c r="O13" s="325">
        <f>IFERROR(VLOOKUP(GRef!B96,C_490,5,FALSE),'Base Calendar'!O13)</f>
        <v>0</v>
      </c>
      <c r="P13" s="325">
        <f>IFERROR(VLOOKUP(GRef!B97,C_490,5,FALSE),'Base Calendar'!P13)</f>
        <v>0</v>
      </c>
      <c r="Q13" s="326">
        <f>IFERROR(VLOOKUP(GRef!B98,C_490,5,FALSE),'Base Calendar'!Q13)</f>
        <v>0</v>
      </c>
    </row>
    <row r="14" spans="1:19" ht="12" customHeight="1">
      <c r="D14" s="149"/>
      <c r="E14" s="149"/>
      <c r="F14" s="149"/>
      <c r="G14" s="330" t="s">
        <v>1426</v>
      </c>
      <c r="H14" s="161" t="s">
        <v>1425</v>
      </c>
      <c r="I14" s="149"/>
      <c r="J14" s="149"/>
      <c r="K14" s="149"/>
      <c r="L14" s="149"/>
      <c r="M14" s="149">
        <v>3</v>
      </c>
      <c r="N14" s="149" t="s">
        <v>83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61" t="s">
        <v>1424</v>
      </c>
      <c r="H15" s="161" t="s">
        <v>1427</v>
      </c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48">
        <f>DAY(GRef!W377)</f>
        <v>10</v>
      </c>
      <c r="H16" s="149" t="s">
        <v>28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IFERROR(VLOOKUP(GRef!B94,C_490,5,FALSE),'Base Calendar'!A21)</f>
        <v>1</v>
      </c>
      <c r="B21" s="124">
        <f>IFERROR(VLOOKUP(GRef!B95,C_490,5,FALSE),'Base Calendar'!B21)</f>
        <v>2</v>
      </c>
      <c r="C21" s="124">
        <f>IFERROR(VLOOKUP(GRef!B96,C_490,5,FALSE),'Base Calendar'!C21)</f>
        <v>3</v>
      </c>
      <c r="D21" s="124">
        <f>IFERROR(VLOOKUP(GRef!B97,C_490,5,FALSE),'Base Calendar'!D21)</f>
        <v>4</v>
      </c>
      <c r="E21" s="324">
        <f>IFERROR(VLOOKUP(GRef!B98,C_490,5,FALSE),'Base Calendar'!E21)</f>
        <v>5</v>
      </c>
      <c r="F21" s="146"/>
      <c r="G21" s="124" t="str">
        <f>IFERROR(VLOOKUP(GRef!B122,C_490,5,FALSE),'Base Calendar'!G21)</f>
        <v xml:space="preserve"> </v>
      </c>
      <c r="H21" s="124">
        <f>IFERROR(VLOOKUP(GRef!B123,C_490,5,FALSE),'Base Calendar'!H21)</f>
        <v>0</v>
      </c>
      <c r="I21" s="124">
        <f>IFERROR(VLOOKUP(GRef!B124,C_490,5,FALSE),'Base Calendar'!I21)</f>
        <v>0</v>
      </c>
      <c r="J21" s="124">
        <f>IFERROR(VLOOKUP(GRef!B125,C_490,5,FALSE),'Base Calendar'!J21)</f>
        <v>1</v>
      </c>
      <c r="K21" s="324">
        <f>IFERROR(VLOOKUP(GRef!B126,C_490,5,FALSE),'Base Calendar'!K21)</f>
        <v>2</v>
      </c>
      <c r="L21" s="146"/>
      <c r="M21" s="124">
        <f>IFERROR(VLOOKUP(GRef!B157,C_490,5,FALSE),'Base Calendar'!M21)</f>
        <v>3</v>
      </c>
      <c r="N21" s="124">
        <f>IFERROR(VLOOKUP(GRef!B158,C_490,5,FALSE),'Base Calendar'!N21)</f>
        <v>4</v>
      </c>
      <c r="O21" s="124">
        <f>IFERROR(VLOOKUP(GRef!B159,C_490,5,FALSE),'Base Calendar'!O21)</f>
        <v>5</v>
      </c>
      <c r="P21" s="124">
        <f>IFERROR(VLOOKUP(GRef!B160,C_490,5,FALSE),'Base Calendar'!P21)</f>
        <v>6</v>
      </c>
      <c r="Q21" s="324">
        <f>IFERROR(VLOOKUP(GRef!B161,C_490,5,FALSE),'Base Calendar'!Q21)</f>
        <v>7</v>
      </c>
    </row>
    <row r="22" spans="1:17" ht="12" customHeight="1">
      <c r="A22" s="124">
        <f>IFERROR(VLOOKUP(GRef!B101,C_490,5,FALSE),'Base Calendar'!A22)</f>
        <v>8</v>
      </c>
      <c r="B22" s="124">
        <f>IFERROR(VLOOKUP(GRef!B102,C_490,5,FALSE),'Base Calendar'!B22)</f>
        <v>9</v>
      </c>
      <c r="C22" s="124">
        <f>IFERROR(VLOOKUP(GRef!B103,C_490,5,FALSE),'Base Calendar'!C22)</f>
        <v>10</v>
      </c>
      <c r="D22" s="124">
        <f>IFERROR(VLOOKUP(GRef!B104,C_490,5,FALSE),'Base Calendar'!D22)</f>
        <v>11</v>
      </c>
      <c r="E22" s="324">
        <f>IFERROR(VLOOKUP(GRef!B105,C_490,5,FALSE),'Base Calendar'!E22)</f>
        <v>12</v>
      </c>
      <c r="F22" s="146"/>
      <c r="G22" s="124">
        <f>IFERROR(VLOOKUP(GRef!B129,C_490,5,FALSE),'Base Calendar'!G22)</f>
        <v>5</v>
      </c>
      <c r="H22" s="124">
        <f>IFERROR(VLOOKUP(GRef!B130,C_490,5,FALSE),'Base Calendar'!H22)</f>
        <v>6</v>
      </c>
      <c r="I22" s="124">
        <f>IFERROR(VLOOKUP(GRef!B131,C_490,5,FALSE),'Base Calendar'!I22)</f>
        <v>7</v>
      </c>
      <c r="J22" s="124">
        <f>IFERROR(VLOOKUP(GRef!B132,C_490,5,FALSE),'Base Calendar'!J22)</f>
        <v>8</v>
      </c>
      <c r="K22" s="324">
        <f>IFERROR(VLOOKUP(GRef!B133,C_490,5,FALSE),'Base Calendar'!K22)</f>
        <v>9</v>
      </c>
      <c r="L22" s="146"/>
      <c r="M22" s="124">
        <f>IFERROR(VLOOKUP(GRef!B164,C_490,5,FALSE),'Base Calendar'!M22)</f>
        <v>10</v>
      </c>
      <c r="N22" s="124">
        <f>IFERROR(VLOOKUP(GRef!B165,C_490,5,FALSE),'Base Calendar'!N22)</f>
        <v>11</v>
      </c>
      <c r="O22" s="124">
        <f>IFERROR(VLOOKUP(GRef!B166,C_490,5,FALSE),'Base Calendar'!O22)</f>
        <v>12</v>
      </c>
      <c r="P22" s="124">
        <f>IFERROR(VLOOKUP(GRef!B167,C_490,5,FALSE),'Base Calendar'!P22)</f>
        <v>13</v>
      </c>
      <c r="Q22" s="324">
        <f>IFERROR(VLOOKUP(GRef!B168,C_490,5,FALSE),'Base Calendar'!Q22)</f>
        <v>14</v>
      </c>
    </row>
    <row r="23" spans="1:17" ht="12" customHeight="1">
      <c r="A23" s="124" t="str">
        <f>IFERROR(VLOOKUP(GRef!B108,C_490,5,FALSE),'Base Calendar'!A23)</f>
        <v>◯</v>
      </c>
      <c r="B23" s="124">
        <f>IFERROR(VLOOKUP(GRef!B109,C_490,5,FALSE),'Base Calendar'!B23)</f>
        <v>16</v>
      </c>
      <c r="C23" s="124">
        <f>IFERROR(VLOOKUP(GRef!B110,C_490,5,FALSE),'Base Calendar'!C23)</f>
        <v>17</v>
      </c>
      <c r="D23" s="124">
        <f>IFERROR(VLOOKUP(GRef!B111,C_490,5,FALSE),'Base Calendar'!D23)</f>
        <v>18</v>
      </c>
      <c r="E23" s="324">
        <f>IFERROR(VLOOKUP(GRef!B112,C_490,5,FALSE),'Base Calendar'!E23)</f>
        <v>19</v>
      </c>
      <c r="F23" s="146"/>
      <c r="G23" s="124">
        <f>IFERROR(VLOOKUP(GRef!B136,C_490,5,FALSE),'Base Calendar'!G23)</f>
        <v>12</v>
      </c>
      <c r="H23" s="124">
        <f>IFERROR(VLOOKUP(GRef!B137,C_490,5,FALSE),'Base Calendar'!H23)</f>
        <v>13</v>
      </c>
      <c r="I23" s="124">
        <f>IFERROR(VLOOKUP(GRef!B138,C_490,5,FALSE),'Base Calendar'!I23)</f>
        <v>14</v>
      </c>
      <c r="J23" s="124">
        <f>IFERROR(VLOOKUP(GRef!B139,C_490,5,FALSE),'Base Calendar'!J23)</f>
        <v>15</v>
      </c>
      <c r="K23" s="324">
        <f>IFERROR(VLOOKUP(GRef!B140,C_490,5,FALSE),'Base Calendar'!K23)</f>
        <v>16</v>
      </c>
      <c r="L23" s="146"/>
      <c r="M23" s="124">
        <f>IFERROR(VLOOKUP(GRef!B171,C_490,5,FALSE),'Base Calendar'!M23)</f>
        <v>17</v>
      </c>
      <c r="N23" s="124">
        <f>IFERROR(VLOOKUP(GRef!B172,C_490,5,FALSE),'Base Calendar'!N23)</f>
        <v>18</v>
      </c>
      <c r="O23" s="124">
        <f>IFERROR(VLOOKUP(GRef!B173,C_490,5,FALSE),'Base Calendar'!O23)</f>
        <v>19</v>
      </c>
      <c r="P23" s="124">
        <f>IFERROR(VLOOKUP(GRef!B174,C_490,5,FALSE),'Base Calendar'!P23)</f>
        <v>20</v>
      </c>
      <c r="Q23" s="324">
        <f>IFERROR(VLOOKUP(GRef!B175,C_490,5,FALSE),'Base Calendar'!Q23)</f>
        <v>21</v>
      </c>
    </row>
    <row r="24" spans="1:17" ht="12" customHeight="1">
      <c r="A24" s="124">
        <f>IFERROR(VLOOKUP(GRef!B115,C_490,5,FALSE),'Base Calendar'!A24)</f>
        <v>22</v>
      </c>
      <c r="B24" s="124">
        <f>IFERROR(VLOOKUP(GRef!B116,C_490,5,FALSE),'Base Calendar'!B24)</f>
        <v>23</v>
      </c>
      <c r="C24" s="124">
        <f>IFERROR(VLOOKUP(GRef!B117,C_490,5,FALSE),'Base Calendar'!C24)</f>
        <v>24</v>
      </c>
      <c r="D24" s="124">
        <f>IFERROR(VLOOKUP(GRef!B118,C_490,5,FALSE),'Base Calendar'!D24)</f>
        <v>25</v>
      </c>
      <c r="E24" s="324">
        <f>IFERROR(VLOOKUP(GRef!B119,C_490,5,FALSE),'Base Calendar'!E24)</f>
        <v>26</v>
      </c>
      <c r="F24" s="146"/>
      <c r="G24" s="124" t="str">
        <f>IFERROR(VLOOKUP(GRef!B143,C_490,5,FALSE),'Base Calendar'!G24)</f>
        <v>◯</v>
      </c>
      <c r="H24" s="124" t="str">
        <f>IFERROR(VLOOKUP(GRef!B144,C_490,5,FALSE),'Base Calendar'!H24)</f>
        <v>◯</v>
      </c>
      <c r="I24" s="124" t="str">
        <f>IFERROR(VLOOKUP(GRef!B145,C_490,5,FALSE),'Base Calendar'!I24)</f>
        <v>◯</v>
      </c>
      <c r="J24" s="124" t="str">
        <f>IFERROR(VLOOKUP(GRef!B146,C_490,5,FALSE),'Base Calendar'!J24)</f>
        <v>●</v>
      </c>
      <c r="K24" s="324" t="str">
        <f>IFERROR(VLOOKUP(GRef!B147,C_490,5,FALSE),'Base Calendar'!K24)</f>
        <v>◯</v>
      </c>
      <c r="L24" s="146"/>
      <c r="M24" s="124" t="str">
        <f>IFERROR(VLOOKUP(GRef!B178,C_490,5,FALSE),'Base Calendar'!M24)</f>
        <v>●</v>
      </c>
      <c r="N24" s="124" t="str">
        <f>IFERROR(VLOOKUP(GRef!B179,C_490,5,FALSE),'Base Calendar'!N24)</f>
        <v>●</v>
      </c>
      <c r="O24" s="124" t="str">
        <f>IFERROR(VLOOKUP(GRef!B180,C_490,5,FALSE),'Base Calendar'!O24)</f>
        <v>●</v>
      </c>
      <c r="P24" s="124" t="str">
        <f>IFERROR(VLOOKUP(GRef!B181,C_490,5,FALSE),'Base Calendar'!P24)</f>
        <v>●</v>
      </c>
      <c r="Q24" s="324" t="str">
        <f>IFERROR(VLOOKUP(GRef!B182,C_490,5,FALSE),'Base Calendar'!Q24)</f>
        <v>●</v>
      </c>
    </row>
    <row r="25" spans="1:17" ht="12" customHeight="1" thickBot="1">
      <c r="A25" s="325">
        <f>IFERROR(VLOOKUP(GRef!B122,C_490,5,FALSE),'Base Calendar'!A25)</f>
        <v>29</v>
      </c>
      <c r="B25" s="325">
        <f>IFERROR(VLOOKUP(GRef!B123,C_490,5,FALSE),'Base Calendar'!B25)</f>
        <v>30</v>
      </c>
      <c r="C25" s="325">
        <f>IFERROR(VLOOKUP(GRef!B124,C_490,5,FALSE),'Base Calendar'!C25)</f>
        <v>31</v>
      </c>
      <c r="D25" s="325">
        <f>IFERROR(VLOOKUP(GRef!B125,C_490,5,FALSE),'Base Calendar'!D25)</f>
        <v>0</v>
      </c>
      <c r="E25" s="326">
        <f>IFERROR(VLOOKUP(GRef!B126,C_490,5,FALSE),'Base Calendar'!E25)</f>
        <v>0</v>
      </c>
      <c r="F25" s="157"/>
      <c r="G25" s="325">
        <f>IFERROR(VLOOKUP(GRef!B150,C_490,5,FALSE),'Base Calendar'!G25)</f>
        <v>26</v>
      </c>
      <c r="H25" s="325">
        <f>IFERROR(VLOOKUP(GRef!B151,C_490,5,FALSE),'Base Calendar'!H25)</f>
        <v>27</v>
      </c>
      <c r="I25" s="325">
        <f>IFERROR(VLOOKUP(GRef!B152,C_490,5,FALSE),'Base Calendar'!I25)</f>
        <v>28</v>
      </c>
      <c r="J25" s="325">
        <f>IFERROR(VLOOKUP(GRef!B153,C_490,5,FALSE),'Base Calendar'!J25)</f>
        <v>29</v>
      </c>
      <c r="K25" s="326">
        <f>IFERROR(VLOOKUP(GRef!B154,C_490,5,FALSE),'Base Calendar'!K25)</f>
        <v>30</v>
      </c>
      <c r="L25" s="146"/>
      <c r="M25" s="325" t="str">
        <f>IFERROR(VLOOKUP(GRef!B185,C_490,5,FALSE),'Base Calendar'!M25)</f>
        <v>◯</v>
      </c>
      <c r="N25" s="325">
        <f>IFERROR(VLOOKUP(GRef!I44,C_490,5,FALSE),'Base Calendar'!N25)</f>
        <v>0</v>
      </c>
      <c r="O25" s="325">
        <f>IFERROR(VLOOKUP(GRef!I45,C_490,5,FALSE),'Base Calendar'!O25)</f>
        <v>0</v>
      </c>
      <c r="P25" s="325">
        <f>IFERROR(VLOOKUP(GRef!I46,C_490,5,FALSE),'Base Calendar'!P25)</f>
        <v>0</v>
      </c>
      <c r="Q25" s="326">
        <f>IFERROR(VLOOKUP(GRef!I47,C_490,5,FALSE),'Base Calendar'!Q25)</f>
        <v>0</v>
      </c>
    </row>
    <row r="26" spans="1:17" ht="12" customHeight="1">
      <c r="A26" s="151">
        <v>15</v>
      </c>
      <c r="B26" s="158" t="s">
        <v>135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>
        <v>22</v>
      </c>
      <c r="H27" s="158" t="s">
        <v>1378</v>
      </c>
      <c r="I27" s="161"/>
      <c r="L27" s="159"/>
      <c r="M27" s="160" t="s">
        <v>1428</v>
      </c>
      <c r="N27" s="158" t="s">
        <v>47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IFERROR(VLOOKUP(GRef!B186,C_490,5,FALSE),'Base Calendar'!B33)</f>
        <v>◯</v>
      </c>
      <c r="C33" s="124" t="str">
        <f>IFERROR(VLOOKUP(GRef!B187,C_490,5,FALSE),'Base Calendar'!C33)</f>
        <v>◯</v>
      </c>
      <c r="D33" s="124" t="str">
        <f>IFERROR(VLOOKUP(GRef!B188,C_490,5,FALSE),'Base Calendar'!D33)</f>
        <v>◯</v>
      </c>
      <c r="E33" s="324" t="str">
        <f>IFERROR(VLOOKUP(GRef!B189,C_490,5,FALSE),'Base Calendar'!E33)</f>
        <v>◯</v>
      </c>
      <c r="F33" s="146"/>
      <c r="G33" s="124" t="str">
        <f>IFERROR(VLOOKUP(GRef!B213,C_490,5,FALSE),'Base Calendar'!G33)</f>
        <v xml:space="preserve"> </v>
      </c>
      <c r="H33" s="124" t="str">
        <f>IFERROR(VLOOKUP(GRef!B214,C_490,5,FALSE),'Base Calendar'!H33)</f>
        <v xml:space="preserve"> </v>
      </c>
      <c r="I33" s="124">
        <f>IFERROR(VLOOKUP(GRef!B215,C_490,5,FALSE),'Base Calendar'!I33)</f>
        <v>0</v>
      </c>
      <c r="J33" s="124">
        <f>IFERROR(VLOOKUP(GRef!B216,C_490,5,FALSE),'Base Calendar'!J33)</f>
        <v>0</v>
      </c>
      <c r="K33" s="324">
        <f>IFERROR(VLOOKUP(GRef!B217,C_490,5,FALSE),'Base Calendar'!K33)</f>
        <v>1</v>
      </c>
      <c r="L33" s="146"/>
      <c r="M33" s="124">
        <f>IFERROR(VLOOKUP(GRef!B241,C_490,5,FALSE),'Base Calendar'!M33)</f>
        <v>0</v>
      </c>
      <c r="N33" s="124" t="str">
        <f>IFERROR(VLOOKUP(GRef!B242,C_490,5,FALSE),'Base Calendar'!N33)</f>
        <v xml:space="preserve"> </v>
      </c>
      <c r="O33" s="124">
        <f>IFERROR(VLOOKUP(GRef!B243,C_490,5,FALSE),'Base Calendar'!O33)</f>
        <v>0</v>
      </c>
      <c r="P33" s="124">
        <f>IFERROR(VLOOKUP(GRef!B244,C_490,5,FALSE),'Base Calendar'!P33)</f>
        <v>0</v>
      </c>
      <c r="Q33" s="324">
        <f>IFERROR(VLOOKUP(GRef!B245,C_490,5,FALSE),'Base Calendar'!Q33)</f>
        <v>1</v>
      </c>
    </row>
    <row r="34" spans="1:17" ht="12" customHeight="1">
      <c r="A34" s="124" t="str">
        <f>IFERROR(VLOOKUP(GRef!B192,C_490,5,FALSE),'Base Calendar'!A34)</f>
        <v>◯</v>
      </c>
      <c r="B34" s="124">
        <f>IFERROR(VLOOKUP(GRef!B193,C_490,5,FALSE),'Base Calendar'!B34)</f>
        <v>8</v>
      </c>
      <c r="C34" s="124">
        <f>IFERROR(VLOOKUP(GRef!B194,C_490,5,FALSE),'Base Calendar'!C34)</f>
        <v>9</v>
      </c>
      <c r="D34" s="124">
        <f>IFERROR(VLOOKUP(GRef!B195,C_490,5,FALSE),'Base Calendar'!D34)</f>
        <v>10</v>
      </c>
      <c r="E34" s="324">
        <f>IFERROR(VLOOKUP(GRef!B196,C_490,5,FALSE),'Base Calendar'!E34)</f>
        <v>11</v>
      </c>
      <c r="F34" s="146"/>
      <c r="G34" s="124">
        <f>IFERROR(VLOOKUP(GRef!B220,C_490,5,FALSE),'Base Calendar'!G34)</f>
        <v>4</v>
      </c>
      <c r="H34" s="124">
        <f>IFERROR(VLOOKUP(GRef!B221,C_490,5,FALSE),'Base Calendar'!H34)</f>
        <v>5</v>
      </c>
      <c r="I34" s="124">
        <f>IFERROR(VLOOKUP(GRef!B222,C_490,5,FALSE),'Base Calendar'!I34)</f>
        <v>6</v>
      </c>
      <c r="J34" s="124">
        <f>IFERROR(VLOOKUP(GRef!B223,C_490,5,FALSE),'Base Calendar'!J34)</f>
        <v>7</v>
      </c>
      <c r="K34" s="324">
        <f>IFERROR(VLOOKUP(GRef!B224,C_490,5,FALSE),'Base Calendar'!K34)</f>
        <v>8</v>
      </c>
      <c r="L34" s="146"/>
      <c r="M34" s="124">
        <f>IFERROR(VLOOKUP(GRef!B248,C_490,5,FALSE),'Base Calendar'!M34)</f>
        <v>4</v>
      </c>
      <c r="N34" s="124">
        <f>IFERROR(VLOOKUP(GRef!B249,C_490,5,FALSE),'Base Calendar'!N34)</f>
        <v>5</v>
      </c>
      <c r="O34" s="124">
        <f>IFERROR(VLOOKUP(GRef!B250,C_490,5,FALSE),'Base Calendar'!O34)</f>
        <v>6</v>
      </c>
      <c r="P34" s="124">
        <f>IFERROR(VLOOKUP(GRef!B251,C_490,5,FALSE),'Base Calendar'!P34)</f>
        <v>7</v>
      </c>
      <c r="Q34" s="324">
        <f>IFERROR(VLOOKUP(GRef!B252,C_490,5,FALSE),'Base Calendar'!Q34)</f>
        <v>8</v>
      </c>
    </row>
    <row r="35" spans="1:17" ht="12" customHeight="1">
      <c r="A35" s="124">
        <f>IFERROR(VLOOKUP(GRef!B199,C_490,5,FALSE),'Base Calendar'!A35)</f>
        <v>14</v>
      </c>
      <c r="B35" s="124">
        <f>IFERROR(VLOOKUP(GRef!B200,C_490,5,FALSE),'Base Calendar'!B35)</f>
        <v>15</v>
      </c>
      <c r="C35" s="124">
        <f>IFERROR(VLOOKUP(GRef!B201,C_490,5,FALSE),'Base Calendar'!C35)</f>
        <v>16</v>
      </c>
      <c r="D35" s="124">
        <f>IFERROR(VLOOKUP(GRef!B202,C_490,5,FALSE),'Base Calendar'!D35)</f>
        <v>17</v>
      </c>
      <c r="E35" s="324">
        <f>IFERROR(VLOOKUP(GRef!B203,C_490,5,FALSE),'Base Calendar'!E35)</f>
        <v>18</v>
      </c>
      <c r="F35" s="146"/>
      <c r="G35" s="124">
        <f>IFERROR(VLOOKUP(GRef!B227,C_490,5,FALSE),'Base Calendar'!G35)</f>
        <v>11</v>
      </c>
      <c r="H35" s="124">
        <f>IFERROR(VLOOKUP(GRef!B228,C_490,5,FALSE),'Base Calendar'!H35)</f>
        <v>12</v>
      </c>
      <c r="I35" s="124">
        <f>IFERROR(VLOOKUP(GRef!B229,C_490,5,FALSE),'Base Calendar'!I35)</f>
        <v>13</v>
      </c>
      <c r="J35" s="124">
        <f>IFERROR(VLOOKUP(GRef!B230,C_490,5,FALSE),'Base Calendar'!J35)</f>
        <v>14</v>
      </c>
      <c r="K35" s="324">
        <f>IFERROR(VLOOKUP(GRef!B231,C_490,5,FALSE),'Base Calendar'!K35)</f>
        <v>15</v>
      </c>
      <c r="L35" s="146"/>
      <c r="M35" s="124">
        <f>IFERROR(VLOOKUP(GRef!B255,C_490,5,FALSE),'Base Calendar'!M35)</f>
        <v>11</v>
      </c>
      <c r="N35" s="124">
        <f>IFERROR(VLOOKUP(GRef!B256,C_490,5,FALSE),'Base Calendar'!N35)</f>
        <v>12</v>
      </c>
      <c r="O35" s="124">
        <f>IFERROR(VLOOKUP(GRef!B257,C_490,5,FALSE),'Base Calendar'!O35)</f>
        <v>13</v>
      </c>
      <c r="P35" s="124">
        <f>IFERROR(VLOOKUP(GRef!B258,C_490,5,FALSE),'Base Calendar'!P35)</f>
        <v>14</v>
      </c>
      <c r="Q35" s="324">
        <f>IFERROR(VLOOKUP(GRef!B249,C_490,5,FALSE),'Base Calendar'!Q35)</f>
        <v>15</v>
      </c>
    </row>
    <row r="36" spans="1:17" ht="12" customHeight="1">
      <c r="A36" s="124" t="str">
        <f>IFERROR(VLOOKUP(GRef!B206,C_490,5,FALSE),'Base Calendar'!A36)</f>
        <v>◯</v>
      </c>
      <c r="B36" s="124">
        <f>IFERROR(VLOOKUP(GRef!B207,C_490,5,FALSE),'Base Calendar'!B36)</f>
        <v>22</v>
      </c>
      <c r="C36" s="124">
        <f>IFERROR(VLOOKUP(GRef!B208,C_490,5,FALSE),'Base Calendar'!C36)</f>
        <v>23</v>
      </c>
      <c r="D36" s="124">
        <f>IFERROR(VLOOKUP(GRef!B209,C_490,5,FALSE),'Base Calendar'!D36)</f>
        <v>24</v>
      </c>
      <c r="E36" s="324">
        <f>IFERROR(VLOOKUP(GRef!B210,C_490,5,FALSE),'Base Calendar'!E36)</f>
        <v>25</v>
      </c>
      <c r="F36" s="146"/>
      <c r="G36" s="124" t="str">
        <f>IFERROR(VLOOKUP(GRef!B234,C_490,5,FALSE),'Base Calendar'!G36)</f>
        <v>◯</v>
      </c>
      <c r="H36" s="124">
        <f>IFERROR(VLOOKUP(GRef!B235,C_490,5,FALSE),'Base Calendar'!H36)</f>
        <v>19</v>
      </c>
      <c r="I36" s="124">
        <f>IFERROR(VLOOKUP(GRef!B236,C_490,5,FALSE),'Base Calendar'!I36)</f>
        <v>20</v>
      </c>
      <c r="J36" s="124">
        <f>IFERROR(VLOOKUP(GRef!B237,C_490,5,FALSE),'Base Calendar'!J36)</f>
        <v>21</v>
      </c>
      <c r="K36" s="324">
        <f>IFERROR(VLOOKUP(GRef!B238,C_490,5,FALSE),'Base Calendar'!K36)</f>
        <v>22</v>
      </c>
      <c r="L36" s="146"/>
      <c r="M36" s="124" t="str">
        <f>IFERROR(VLOOKUP(GRef!B262,C_490,5,FALSE),'Base Calendar'!M36)</f>
        <v>◯</v>
      </c>
      <c r="N36" s="124" t="str">
        <f>IFERROR(VLOOKUP(GRef!B263,C_490,5,FALSE),'Base Calendar'!N36)</f>
        <v>◯</v>
      </c>
      <c r="O36" s="124" t="str">
        <f>IFERROR(VLOOKUP(GRef!B264,C_490,5,FALSE),'Base Calendar'!O36)</f>
        <v>◯</v>
      </c>
      <c r="P36" s="124" t="str">
        <f>IFERROR(VLOOKUP(GRef!B265,C_490,5,FALSE),'Base Calendar'!P36)</f>
        <v>◯</v>
      </c>
      <c r="Q36" s="324" t="str">
        <f>IFERROR(VLOOKUP(GRef!B266,C_490,5,FALSE),'Base Calendar'!Q36)</f>
        <v>◯</v>
      </c>
    </row>
    <row r="37" spans="1:17" ht="12" customHeight="1" thickBot="1">
      <c r="A37" s="325">
        <f>IFERROR(VLOOKUP(GRef!B213,C_490,5,FALSE),'Base Calendar'!A37)</f>
        <v>28</v>
      </c>
      <c r="B37" s="325">
        <f>IFERROR(VLOOKUP(GRef!B214,C_490,5,FALSE),'Base Calendar'!B37)</f>
        <v>29</v>
      </c>
      <c r="C37" s="325">
        <f>IFERROR(VLOOKUP(GRef!B215,C_490,5,FALSE),'Base Calendar'!C37)</f>
        <v>30</v>
      </c>
      <c r="D37" s="325">
        <f>IFERROR(VLOOKUP(GRef!B216,C_490,5,FALSE),'Base Calendar'!D37)</f>
        <v>31</v>
      </c>
      <c r="E37" s="326" t="str">
        <f>IFERROR(VLOOKUP(GRef!B217,C_490,5,FALSE),'Base Calendar'!E37)</f>
        <v xml:space="preserve"> </v>
      </c>
      <c r="F37" s="157"/>
      <c r="G37" s="325">
        <f>IFERROR(VLOOKUP(GRef!B241,C_490,5,FALSE),'Base Calendar'!G37)</f>
        <v>25</v>
      </c>
      <c r="H37" s="325">
        <f>IFERROR(VLOOKUP(GRef!B242,C_490,5,FALSE),'Base Calendar'!H37)</f>
        <v>26</v>
      </c>
      <c r="I37" s="325">
        <f>IFERROR(VLOOKUP(GRef!B243,C_490,5,FALSE),'Base Calendar'!I37)</f>
        <v>27</v>
      </c>
      <c r="J37" s="325">
        <f>IFERROR(VLOOKUP(GRef!B244,C_490,5,FALSE),'Base Calendar'!J37)</f>
        <v>28</v>
      </c>
      <c r="K37" s="326">
        <f>IFERROR(VLOOKUP(GRef!B245,C_490,5,FALSE),'Base Calendar'!K37)</f>
        <v>0</v>
      </c>
      <c r="L37" s="146"/>
      <c r="M37" s="325" t="str">
        <f>IFERROR(VLOOKUP(GRef!B269,C_490,5,FALSE),'Base Calendar'!M37)</f>
        <v>◯</v>
      </c>
      <c r="N37" s="325">
        <f>IFERROR(VLOOKUP(GRef!B270,C_490,5,FALSE),'Base Calendar'!N37)</f>
        <v>26</v>
      </c>
      <c r="O37" s="325">
        <f>IFERROR(VLOOKUP(GRef!B271,C_490,5,FALSE),'Base Calendar'!O37)</f>
        <v>27</v>
      </c>
      <c r="P37" s="325">
        <f>IFERROR(VLOOKUP(GRef!B272,C_490,5,FALSE),'Base Calendar'!P37)</f>
        <v>28</v>
      </c>
      <c r="Q37" s="326">
        <f>IFERROR(VLOOKUP(GRef!B273,C_490,5,FALSE),'Base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1429</v>
      </c>
      <c r="B39" s="158" t="s">
        <v>135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135</v>
      </c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IFERROR(VLOOKUP(GRef!B276,C_490,5,FALSE),'Base Calendar'!A45)</f>
        <v>1</v>
      </c>
      <c r="B45" s="124">
        <f>IFERROR(VLOOKUP(GRef!B277,C_490,5,FALSE),'Base Calendar'!B45)</f>
        <v>2</v>
      </c>
      <c r="C45" s="124">
        <f>IFERROR(VLOOKUP(GRef!B278,C_490,5,FALSE),'Base Calendar'!C45)</f>
        <v>3</v>
      </c>
      <c r="D45" s="124">
        <f>IFERROR(VLOOKUP(GRef!B279,C_490,5,FALSE),'Base Calendar'!D45)</f>
        <v>4</v>
      </c>
      <c r="E45" s="324">
        <f>IFERROR(VLOOKUP(GRef!B280,C_490,5,FALSE),'Base Calendar'!E45)</f>
        <v>5</v>
      </c>
      <c r="F45" s="139"/>
      <c r="G45" s="124">
        <f>IFERROR(VLOOKUP(GRef!B304,C_490,5,FALSE),'Base Calendar'!G45)</f>
        <v>0</v>
      </c>
      <c r="H45" s="124">
        <f>IFERROR(VLOOKUP(GRef!B305,C_490,5,FALSE),'Base Calendar'!H45)</f>
        <v>0</v>
      </c>
      <c r="I45" s="124">
        <f>IFERROR(VLOOKUP(GRef!B306,C_490,5,FALSE),'Base Calendar'!I45)</f>
        <v>1</v>
      </c>
      <c r="J45" s="124">
        <f>IFERROR(VLOOKUP(GRef!B307,C_490,5,FALSE),'Base Calendar'!J45)</f>
        <v>2</v>
      </c>
      <c r="K45" s="324">
        <f>IFERROR(VLOOKUP(GRef!B308,C_490,5,FALSE),'Base Calendar'!K45)</f>
        <v>3</v>
      </c>
      <c r="L45" s="146"/>
      <c r="M45" s="124">
        <f>IFERROR(VLOOKUP(GRef!B339,C_490,5,FALSE),'Base Calendar'!M45)</f>
        <v>3</v>
      </c>
      <c r="N45" s="124">
        <f>IFERROR(VLOOKUP(GRef!B340,C_490,5,FALSE),'Base Calendar'!N45)</f>
        <v>4</v>
      </c>
      <c r="O45" s="124">
        <f>IFERROR(VLOOKUP(GRef!B341,C_490,5,FALSE),'Base Calendar'!O45)</f>
        <v>5</v>
      </c>
      <c r="P45" s="124">
        <f>IFERROR(VLOOKUP(GRef!B342,C_490,5,FALSE),'Base Calendar'!P45)</f>
        <v>6</v>
      </c>
      <c r="Q45" s="324">
        <f>IFERROR(VLOOKUP(GRef!B343,C_490,5,FALSE),'Base Calendar'!Q45)</f>
        <v>7</v>
      </c>
    </row>
    <row r="46" spans="1:17" ht="12" customHeight="1">
      <c r="A46" s="124">
        <f>IFERROR(VLOOKUP(GRef!B283,C_490,5,FALSE),'Base Calendar'!A46)</f>
        <v>8</v>
      </c>
      <c r="B46" s="124">
        <f>IFERROR(VLOOKUP(GRef!B284,C_490,5,FALSE),'Base Calendar'!B46)</f>
        <v>9</v>
      </c>
      <c r="C46" s="124">
        <f>IFERROR(VLOOKUP(GRef!B285,C_490,5,FALSE),'Base Calendar'!C46)</f>
        <v>10</v>
      </c>
      <c r="D46" s="124">
        <f>IFERROR(VLOOKUP(GRef!B286,C_490,5,FALSE),'Base Calendar'!D46)</f>
        <v>11</v>
      </c>
      <c r="E46" s="324">
        <f>IFERROR(VLOOKUP(GRef!B287,C_490,5,FALSE),'Base Calendar'!E46)</f>
        <v>12</v>
      </c>
      <c r="F46" s="146"/>
      <c r="G46" s="124">
        <f>IFERROR(VLOOKUP(GRef!B311,C_490,5,FALSE),'Base Calendar'!G46)</f>
        <v>6</v>
      </c>
      <c r="H46" s="124">
        <f>IFERROR(VLOOKUP(GRef!B312,C_490,5,FALSE),'Base Calendar'!H46)</f>
        <v>7</v>
      </c>
      <c r="I46" s="124">
        <f>IFERROR(VLOOKUP(GRef!B313,C_490,5,FALSE),'Base Calendar'!I46)</f>
        <v>8</v>
      </c>
      <c r="J46" s="124">
        <f>IFERROR(VLOOKUP(GRef!B314,C_490,5,FALSE),'Base Calendar'!J46)</f>
        <v>9</v>
      </c>
      <c r="K46" s="324">
        <f>IFERROR(VLOOKUP(GRef!B315,C_490,5,FALSE),'Base Calendar'!K46)</f>
        <v>10</v>
      </c>
      <c r="L46" s="146"/>
      <c r="M46" s="124">
        <f>IFERROR(VLOOKUP(GRef!B346,C_490,5,FALSE),'Base Calendar'!M46)</f>
        <v>10</v>
      </c>
      <c r="N46" s="124">
        <f>IFERROR(VLOOKUP(GRef!B3463,C_490,5,FALSE),'Base Calendar'!N46)</f>
        <v>11</v>
      </c>
      <c r="O46" s="124">
        <f>IFERROR(VLOOKUP(GRef!B348,C_490,5,FALSE),'Base Calendar'!O46)</f>
        <v>12</v>
      </c>
      <c r="P46" s="124">
        <f>IFERROR(VLOOKUP(GRef!B349,C_490,5,FALSE),'Base Calendar'!P46)</f>
        <v>13</v>
      </c>
      <c r="Q46" s="324">
        <f>IFERROR(VLOOKUP(GRef!B350,C_490,5,FALSE),'Base Calendar'!Q46)</f>
        <v>14</v>
      </c>
    </row>
    <row r="47" spans="1:17" ht="12" customHeight="1">
      <c r="A47" s="124">
        <f>IFERROR(VLOOKUP(GRef!B290,C_490,5,FALSE),'Base Calendar'!A47)</f>
        <v>15</v>
      </c>
      <c r="B47" s="124">
        <f>IFERROR(VLOOKUP(GRef!B291,C_490,5,FALSE),'Base Calendar'!B47)</f>
        <v>16</v>
      </c>
      <c r="C47" s="124">
        <f>IFERROR(VLOOKUP(GRef!B292,C_490,5,FALSE),'Base Calendar'!C47)</f>
        <v>17</v>
      </c>
      <c r="D47" s="124">
        <f>IFERROR(VLOOKUP(GRef!B293,C_490,5,FALSE),'Base Calendar'!D47)</f>
        <v>18</v>
      </c>
      <c r="E47" s="324" t="str">
        <f>IFERROR(VLOOKUP(GRef!B294,C_490,5,FALSE),'Base Calendar'!E47)</f>
        <v>◯</v>
      </c>
      <c r="F47" s="146"/>
      <c r="G47" s="124">
        <f>IFERROR(VLOOKUP(GRef!B318,C_490,5,FALSE),'Base Calendar'!G47)</f>
        <v>13</v>
      </c>
      <c r="H47" s="124">
        <f>IFERROR(VLOOKUP(GRef!B319,C_490,5,FALSE),'Base Calendar'!H47)</f>
        <v>14</v>
      </c>
      <c r="I47" s="124">
        <f>IFERROR(VLOOKUP(GRef!B320,C_490,5,FALSE),'Base Calendar'!I47)</f>
        <v>15</v>
      </c>
      <c r="J47" s="124">
        <f>IFERROR(VLOOKUP(GRef!B321,C_490,5,FALSE),'Base Calendar'!J47)</f>
        <v>16</v>
      </c>
      <c r="K47" s="324">
        <f>IFERROR(VLOOKUP(GRef!B322,C_490,5,FALSE),'Base Calendar'!K47)</f>
        <v>17</v>
      </c>
      <c r="L47" s="323"/>
      <c r="M47" s="124">
        <f>IFERROR(VLOOKUP(GRef!B353,C_490,5,FALSE),'Base Calendar'!M47)</f>
        <v>17</v>
      </c>
      <c r="N47" s="124">
        <f>IFERROR(VLOOKUP(GRef!B354,C_490,5,FALSE),'Base Calendar'!N47)</f>
        <v>18</v>
      </c>
      <c r="O47" s="124">
        <f>IFERROR(VLOOKUP(GRef!B355,C_490,5,FALSE),'Base Calendar'!O47)</f>
        <v>19</v>
      </c>
      <c r="P47" s="124">
        <f>IFERROR(VLOOKUP(GRef!B356,C_490,5,FALSE),'Base Calendar'!P47)</f>
        <v>20</v>
      </c>
      <c r="Q47" s="324">
        <f>IFERROR(VLOOKUP(GRef!B357,C_490,5,FALSE),'Base Calendar'!Q47)</f>
        <v>21</v>
      </c>
    </row>
    <row r="48" spans="1:17" ht="12" customHeight="1">
      <c r="A48" s="124">
        <f>IFERROR(VLOOKUP(GRef!B297,C_490,5,FALSE),'Base Calendar'!A48)</f>
        <v>22</v>
      </c>
      <c r="B48" s="124">
        <f>IFERROR(VLOOKUP(GRef!B298,C_490,5,FALSE),'Base Calendar'!B48)</f>
        <v>23</v>
      </c>
      <c r="C48" s="124">
        <f>IFERROR(VLOOKUP(GRef!B299,C_490,5,FALSE),'Base Calendar'!C48)</f>
        <v>24</v>
      </c>
      <c r="D48" s="124">
        <f>IFERROR(VLOOKUP(GRef!B300,C_490,5,FALSE),'Base Calendar'!D48)</f>
        <v>25</v>
      </c>
      <c r="E48" s="324">
        <f>IFERROR(VLOOKUP(GRef!B301,C_490,5,FALSE),'Base Calendar'!E48)</f>
        <v>26</v>
      </c>
      <c r="F48" s="146"/>
      <c r="G48" s="124">
        <f>IFERROR(VLOOKUP(GRef!B325,C_490,5,FALSE),'Base Calendar'!G48)</f>
        <v>20</v>
      </c>
      <c r="H48" s="124">
        <f>IFERROR(VLOOKUP(GRef!B326,C_490,5,FALSE),'Base Calendar'!H48)</f>
        <v>21</v>
      </c>
      <c r="I48" s="124">
        <f>IFERROR(VLOOKUP(GRef!B327,C_490,5,FALSE),'Base Calendar'!I48)</f>
        <v>22</v>
      </c>
      <c r="J48" s="124">
        <f>IFERROR(VLOOKUP(GRef!B328,C_490,5,FALSE),'Base Calendar'!J48)</f>
        <v>23</v>
      </c>
      <c r="K48" s="324">
        <f>IFERROR(VLOOKUP(GRef!B329,C_490,5,FALSE),'Base Calendar'!K48)</f>
        <v>24</v>
      </c>
      <c r="L48" s="146"/>
      <c r="M48" s="124">
        <f>IFERROR(VLOOKUP(GRef!B360,C_490,5,FALSE),'Base Calendar'!M48)</f>
        <v>24</v>
      </c>
      <c r="N48" s="124">
        <f>IFERROR(VLOOKUP(GRef!B361,C_490,5,FALSE),'Base Calendar'!N48)</f>
        <v>25</v>
      </c>
      <c r="O48" s="124">
        <f>IFERROR(VLOOKUP(GRef!B362,C_490,5,FALSE),'Base Calendar'!O48)</f>
        <v>26</v>
      </c>
      <c r="P48" s="124">
        <f>IFERROR(VLOOKUP(GRef!B363,C_490,5,FALSE),'Base Calendar'!P48)</f>
        <v>27</v>
      </c>
      <c r="Q48" s="324">
        <f>IFERROR(VLOOKUP(GRef!B364,C_490,5,FALSE),'Base Calendar'!Q48)</f>
        <v>28</v>
      </c>
    </row>
    <row r="49" spans="1:19" ht="12" customHeight="1" thickBot="1">
      <c r="A49" s="325">
        <f>IFERROR(VLOOKUP(GRef!B304,C_490,5,FALSE),'Base Calendar'!A49)</f>
        <v>29</v>
      </c>
      <c r="B49" s="325">
        <f>IFERROR(VLOOKUP(GRef!B305,C_490,5,FALSE),'Base Calendar'!B49)</f>
        <v>30</v>
      </c>
      <c r="C49" s="325" t="str">
        <f>IFERROR(VLOOKUP(GRef!B306,C_490,5,FALSE),'Base Calendar'!C49)</f>
        <v xml:space="preserve"> </v>
      </c>
      <c r="D49" s="325" t="str">
        <f>IFERROR(VLOOKUP(GRef!B307,C_490,5,FALSE),'Base Calendar'!D49)</f>
        <v xml:space="preserve"> </v>
      </c>
      <c r="E49" s="326" t="str">
        <f>IFERROR(VLOOKUP(GRef!B308,C_490,5,FALSE),'Base Calendar'!E49)</f>
        <v xml:space="preserve"> </v>
      </c>
      <c r="F49" s="146"/>
      <c r="G49" s="325" t="str">
        <f>IFERROR(VLOOKUP(GRef!B332,C_490,5,FALSE),'Base Calendar'!G49)</f>
        <v>◯</v>
      </c>
      <c r="H49" s="325">
        <f>IFERROR(VLOOKUP(GRef!B333,C_490,5,FALSE),'Base Calendar'!H49)</f>
        <v>28</v>
      </c>
      <c r="I49" s="325" t="str">
        <f>IFERROR(VLOOKUP(GRef!B334,C_490,5,FALSE),'Base Calendar'!I49)</f>
        <v></v>
      </c>
      <c r="J49" s="325">
        <f>IFERROR(VLOOKUP(GRef!B335,C_490,5,FALSE),'Base Calendar'!J49)</f>
        <v>30</v>
      </c>
      <c r="K49" s="326">
        <f>IFERROR(VLOOKUP(GRef!B336,C_490,5,FALSE),'Base Calendar'!K49)</f>
        <v>31</v>
      </c>
      <c r="L49" s="169"/>
      <c r="M49" s="325">
        <f>IFERROR(VLOOKUP(GRef!B367,C_490,5,FALSE),'Base Calendar'!M49)</f>
        <v>0</v>
      </c>
      <c r="N49" s="325">
        <f>IFERROR(VLOOKUP(GRef!B368,C_490,5,FALSE),'Base Calendar'!N49)</f>
        <v>0</v>
      </c>
      <c r="O49" s="325">
        <f>IFERROR(VLOOKUP(GRef!B369,C_490,5,FALSE),'Base Calendar'!O49)</f>
        <v>0</v>
      </c>
      <c r="P49" s="325">
        <f>IFERROR(VLOOKUP(GRef!B370,C_490,5,FALSE),'Base Calendar'!P49)</f>
        <v>0</v>
      </c>
      <c r="Q49" s="326">
        <f>IFERROR(VLOOKUP(GRef!B371,C_490,5,FALSE),'Base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1430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1">
        <f>DAY(GRef!W378)</f>
        <v>29</v>
      </c>
      <c r="H51" s="158" t="s">
        <v>39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2" customHeight="1">
      <c r="A56" s="171"/>
      <c r="B56" s="363"/>
      <c r="C56" s="173" t="s">
        <v>1391</v>
      </c>
      <c r="D56" s="158" t="s">
        <v>1431</v>
      </c>
      <c r="E56" s="158"/>
      <c r="F56" s="158"/>
      <c r="G56" s="158"/>
      <c r="H56" s="171"/>
      <c r="I56" s="159"/>
      <c r="J56" s="176"/>
      <c r="K56" s="129"/>
      <c r="M56" s="174"/>
      <c r="N56" s="174"/>
      <c r="O56" s="174"/>
      <c r="P56" s="174"/>
    </row>
    <row r="57" spans="1:19" ht="14.25">
      <c r="K57" s="129"/>
    </row>
    <row r="58" spans="1:19" s="177" customFormat="1" ht="12" customHeight="1"/>
    <row r="59" spans="1:19" s="180" customFormat="1" ht="12" customHeight="1">
      <c r="A59" s="178" t="s">
        <v>41</v>
      </c>
      <c r="B59" s="179"/>
      <c r="C59" s="179"/>
      <c r="D59" s="179"/>
      <c r="E59" s="179"/>
      <c r="F59" s="179"/>
      <c r="G59" s="179"/>
      <c r="H59" s="178"/>
      <c r="I59" s="179"/>
      <c r="J59" s="178"/>
      <c r="K59" s="129"/>
      <c r="L59" s="179"/>
      <c r="M59" s="179"/>
      <c r="N59" s="179"/>
      <c r="O59" s="179"/>
      <c r="P59" s="179"/>
      <c r="Q59" s="179"/>
    </row>
    <row r="60" spans="1:19" ht="14.25">
      <c r="E60" s="178"/>
      <c r="I60" s="178"/>
      <c r="K60" s="129"/>
    </row>
    <row r="61" spans="1:19" ht="14.25">
      <c r="K61" s="129"/>
    </row>
    <row r="62" spans="1:19" ht="14.25">
      <c r="D62" s="181" t="s">
        <v>41</v>
      </c>
      <c r="E62" s="181"/>
      <c r="F62" s="181"/>
      <c r="G62" s="181"/>
      <c r="H62" s="181"/>
      <c r="I62" s="181"/>
      <c r="J62" s="181"/>
      <c r="K62" s="129"/>
      <c r="L62" s="181"/>
      <c r="M62" s="181"/>
      <c r="N62" s="181"/>
      <c r="O62" s="181"/>
      <c r="P62" s="181"/>
      <c r="Q62" s="181"/>
      <c r="R62" s="181"/>
      <c r="S62" s="181"/>
    </row>
    <row r="63" spans="1:19" ht="14.25">
      <c r="K63" s="129"/>
    </row>
    <row r="64" spans="1:19" ht="14.25">
      <c r="K64" s="129"/>
    </row>
  </sheetData>
  <sheetProtection algorithmName="SHA-512" hashValue="Ph+f9RLCC0ABHyx69ocBiGoAlNLiTmhXxCtgS0NKfl3CS3FzQDiw5si9CWUp8Jiulg1IHazl9CeNujI6mtCnpA==" saltValue="o/CXJjLwpDK7r+j6HTj3Xw==" spinCount="100000" sheet="1" objects="1" scenarios="1" selectLockedCells="1" selectUnlockedCells="1"/>
  <autoFilter ref="A1:S6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27" priority="7" stopIfTrue="1" operator="equal">
      <formula>0</formula>
    </cfRule>
  </conditionalFormatting>
  <conditionalFormatting sqref="A9:Q13">
    <cfRule type="cellIs" dxfId="26" priority="4" stopIfTrue="1" operator="equal">
      <formula>0</formula>
    </cfRule>
    <cfRule type="cellIs" dxfId="25" priority="5" stopIfTrue="1" operator="equal">
      <formula>15.5</formula>
    </cfRule>
    <cfRule type="cellIs" dxfId="24" priority="6" stopIfTrue="1" operator="equal">
      <formula>0</formula>
    </cfRule>
  </conditionalFormatting>
  <conditionalFormatting sqref="A21:Q25">
    <cfRule type="cellIs" dxfId="23" priority="3" stopIfTrue="1" operator="equal">
      <formula>0</formula>
    </cfRule>
  </conditionalFormatting>
  <conditionalFormatting sqref="A33:Q37">
    <cfRule type="cellIs" dxfId="22" priority="2" stopIfTrue="1" operator="equal">
      <formula>0</formula>
    </cfRule>
  </conditionalFormatting>
  <conditionalFormatting sqref="A45:Q49">
    <cfRule type="cellIs" dxfId="21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4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329">
        <f>GRef!X1</f>
        <v>600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GRef!X376</f>
        <v>196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IFERROR(VLOOKUP(GRef!B3,C_600,4,FALSE),'Base Calendar'!A9)</f>
        <v>2</v>
      </c>
      <c r="B9" s="124">
        <f>IFERROR(VLOOKUP(GRef!B4,C_600,4,FALSE),'Base Calendar'!B9)</f>
        <v>3</v>
      </c>
      <c r="C9" s="124">
        <f>IFERROR(VLOOKUP(GRef!B5,C_600,4,FALSE),'Base Calendar'!C9)</f>
        <v>4</v>
      </c>
      <c r="D9" s="124">
        <f>IFERROR(VLOOKUP(GRef!B6,C_600,4,FALSE),'Base Calendar'!D9)</f>
        <v>5</v>
      </c>
      <c r="E9" s="324">
        <f>IFERROR(VLOOKUP(GRef!B7,C_600,4,FALSE),'Base Calendar'!E9)</f>
        <v>6</v>
      </c>
      <c r="F9" s="146"/>
      <c r="G9" s="124">
        <f>IFERROR(VLOOKUP(GRef!B31,C_600,4,FALSE),'Base Calendar'!G9)</f>
        <v>0</v>
      </c>
      <c r="H9" s="124">
        <f>IFERROR(VLOOKUP(GRef!B32,C_600,4,FALSE),'Base Calendar'!H9)</f>
        <v>0</v>
      </c>
      <c r="I9" s="124">
        <f>IFERROR(VLOOKUP(GRef!B33,C_600,4,FALSE),'Base Calendar'!I9)</f>
        <v>1</v>
      </c>
      <c r="J9" s="124">
        <f>IFERROR(VLOOKUP(GRef!B34,C_600,4,FALSE),'Base Calendar'!J9)</f>
        <v>2</v>
      </c>
      <c r="K9" s="324">
        <f>IFERROR(VLOOKUP(GRef!B35,C_600,4,FALSE),'Base Calendar'!K9)</f>
        <v>3</v>
      </c>
      <c r="L9" s="146"/>
      <c r="M9" s="124" t="str">
        <f>IFERROR(VLOOKUP(GRef!B66,C_600,4,FALSE),'Base Calendar'!M9)</f>
        <v>●</v>
      </c>
      <c r="N9" s="124">
        <f>IFERROR(VLOOKUP(GRef!B67,C_600,4,FALSE),'Base Calendar'!N9)</f>
        <v>4</v>
      </c>
      <c r="O9" s="124">
        <f>IFERROR(VLOOKUP(GRef!B68,C_600,4,FALSE),'Base Calendar'!O9)</f>
        <v>5</v>
      </c>
      <c r="P9" s="124">
        <f>IFERROR(VLOOKUP(GRef!B69,C_600,4,FALSE),'Base Calendar'!P9)</f>
        <v>6</v>
      </c>
      <c r="Q9" s="324">
        <f>IFERROR(VLOOKUP(GRef!B70,C_600,4,FALSE),'Base Calendar'!Q9)</f>
        <v>7</v>
      </c>
      <c r="S9" s="147"/>
    </row>
    <row r="10" spans="1:19" ht="12" customHeight="1">
      <c r="A10" s="124">
        <f>IFERROR(VLOOKUP(GRef!B10,C_600,4,FALSE),'Base Calendar'!A10)</f>
        <v>9</v>
      </c>
      <c r="B10" s="124">
        <f>IFERROR(VLOOKUP(GRef!B11,C_600,4,FALSE),'Base Calendar'!B10)</f>
        <v>10</v>
      </c>
      <c r="C10" s="124">
        <f>IFERROR(VLOOKUP(GRef!B12,C_600,4,FALSE),'Base Calendar'!C10)</f>
        <v>11</v>
      </c>
      <c r="D10" s="124">
        <f>IFERROR(VLOOKUP(GRef!B13,C_600,4,FALSE),'Base Calendar'!D10)</f>
        <v>12</v>
      </c>
      <c r="E10" s="324">
        <f>IFERROR(VLOOKUP(GRef!B14,C_600,4,FALSE),'Base Calendar'!E10)</f>
        <v>13</v>
      </c>
      <c r="F10" s="323"/>
      <c r="G10" s="347" t="str">
        <f>IFERROR(VLOOKUP(GRef!B38,C_600,4,FALSE),'Base Calendar'!G10)</f>
        <v></v>
      </c>
      <c r="H10" s="347">
        <f>IFERROR(VLOOKUP(GRef!B39,C_600,4,FALSE),'Base Calendar'!H10)</f>
        <v>7</v>
      </c>
      <c r="I10" s="347">
        <f>IFERROR(VLOOKUP(GRef!B40,C_600,4,FALSE),'Base Calendar'!I10)</f>
        <v>8</v>
      </c>
      <c r="J10" s="347">
        <f>IFERROR(VLOOKUP(GRef!B41,C_600,4,FALSE),'Base Calendar'!J10)</f>
        <v>9</v>
      </c>
      <c r="K10" s="348">
        <f>IFERROR(VLOOKUP(GRef!B42,C_600,4,FALSE),'Base Calendar'!K10)</f>
        <v>10</v>
      </c>
      <c r="L10" s="146"/>
      <c r="M10" s="124">
        <f>IFERROR(VLOOKUP(GRef!B73,C_600,4,FALSE),'Base Calendar'!M10)</f>
        <v>10</v>
      </c>
      <c r="N10" s="124">
        <f>IFERROR(VLOOKUP(GRef!B74,C_600,4,FALSE),'Base Calendar'!N10)</f>
        <v>11</v>
      </c>
      <c r="O10" s="124">
        <f>IFERROR(VLOOKUP(GRef!B75,C_600,4,FALSE),'Base Calendar'!O10)</f>
        <v>12</v>
      </c>
      <c r="P10" s="124">
        <f>IFERROR(VLOOKUP(GRef!B76,C_600,4,FALSE),'Base Calendar'!P10)</f>
        <v>13</v>
      </c>
      <c r="Q10" s="324">
        <f>IFERROR(VLOOKUP(GRef!B77,C_600,4,FALSE),'Base Calendar'!Q10)</f>
        <v>14</v>
      </c>
    </row>
    <row r="11" spans="1:19" ht="12" customHeight="1">
      <c r="A11" s="124">
        <f>IFERROR(VLOOKUP(GRef!B17,C_600,4,FALSE),'Base Calendar'!A11)</f>
        <v>16</v>
      </c>
      <c r="B11" s="124">
        <f>IFERROR(VLOOKUP(GRef!B18,C_600,4,FALSE),'Base Calendar'!B11)</f>
        <v>17</v>
      </c>
      <c r="C11" s="124">
        <f>IFERROR(VLOOKUP(GRef!B19,C_600,4,FALSE),'Base Calendar'!C11)</f>
        <v>18</v>
      </c>
      <c r="D11" s="124">
        <f>IFERROR(VLOOKUP(GRef!B20,C_600,4,FALSE),'Base Calendar'!D11)</f>
        <v>19</v>
      </c>
      <c r="E11" s="324">
        <f>IFERROR(VLOOKUP(GRef!B21,C_600,4,FALSE),'Base Calendar'!E11)</f>
        <v>20</v>
      </c>
      <c r="F11" s="146"/>
      <c r="G11" s="124">
        <f>IFERROR(VLOOKUP(GRef!B45,C_600,4,FALSE),'Base Calendar'!G11)</f>
        <v>13</v>
      </c>
      <c r="H11" s="124">
        <f>IFERROR(VLOOKUP(GRef!B46,C_600,4,FALSE),'Base Calendar'!H11)</f>
        <v>14</v>
      </c>
      <c r="I11" s="124">
        <f>IFERROR(VLOOKUP(GRef!B47,C_600,4,FALSE),'Base Calendar'!I11)</f>
        <v>15</v>
      </c>
      <c r="J11" s="124">
        <f>IFERROR(VLOOKUP(GRef!B48,C_600,4,FALSE),'Base Calendar'!J11)</f>
        <v>16</v>
      </c>
      <c r="K11" s="324">
        <f>IFERROR(VLOOKUP(GRef!B49,C_600,4,FALSE),'Base Calendar'!K11)</f>
        <v>17</v>
      </c>
      <c r="L11" s="146"/>
      <c r="M11" s="124">
        <f>IFERROR(VLOOKUP(GRef!B80,C_600,4,FALSE),'Base Calendar'!M11)</f>
        <v>17</v>
      </c>
      <c r="N11" s="124">
        <f>IFERROR(VLOOKUP(GRef!B81,C_600,4,FALSE),'Base Calendar'!N11)</f>
        <v>18</v>
      </c>
      <c r="O11" s="124">
        <f>IFERROR(VLOOKUP(GRef!B82,C_600,4,FALSE),'Base Calendar'!O11)</f>
        <v>19</v>
      </c>
      <c r="P11" s="124">
        <f>IFERROR(VLOOKUP(GRef!B83,C_600,4,FALSE),'Base Calendar'!P11)</f>
        <v>20</v>
      </c>
      <c r="Q11" s="324">
        <f>IFERROR(VLOOKUP(GRef!B84,C_600,4,FALSE),'Base Calendar'!Q11)</f>
        <v>21</v>
      </c>
    </row>
    <row r="12" spans="1:19" ht="12" customHeight="1">
      <c r="A12" s="124">
        <f>IFERROR(VLOOKUP(GRef!B24,C_600,4,FALSE),'Base Calendar'!A12)</f>
        <v>23</v>
      </c>
      <c r="B12" s="124">
        <f>IFERROR(VLOOKUP(GRef!B25,C_600,4,FALSE),'Base Calendar'!B12)</f>
        <v>24</v>
      </c>
      <c r="C12" s="124">
        <f>IFERROR(VLOOKUP(GRef!B26,C_600,4,FALSE),'Base Calendar'!C12)</f>
        <v>25</v>
      </c>
      <c r="D12" s="124">
        <f>IFERROR(VLOOKUP(GRef!B27,C_600,4,FALSE),'Base Calendar'!D12)</f>
        <v>26</v>
      </c>
      <c r="E12" s="324">
        <f>IFERROR(VLOOKUP(GRef!B28,C_600,4,FALSE),'Base Calendar'!E12)</f>
        <v>27</v>
      </c>
      <c r="F12" s="146"/>
      <c r="G12" s="124">
        <f>IFERROR(VLOOKUP(GRef!B52,C_600,4,FALSE),'Base Calendar'!G12)</f>
        <v>20</v>
      </c>
      <c r="H12" s="124">
        <f>IFERROR(VLOOKUP(GRef!B53,C_600,4,FALSE),'Base Calendar'!H12)</f>
        <v>21</v>
      </c>
      <c r="I12" s="124">
        <f>IFERROR(VLOOKUP(GRef!B54,C_600,4,FALSE),'Base Calendar'!I12)</f>
        <v>22</v>
      </c>
      <c r="J12" s="124">
        <f>IFERROR(VLOOKUP(GRef!B55,C_600,4,FALSE),'Base Calendar'!J12)</f>
        <v>23</v>
      </c>
      <c r="K12" s="324">
        <f>IFERROR(VLOOKUP(GRef!B56,C_600,4,FALSE),'Base Calendar'!K12)</f>
        <v>24</v>
      </c>
      <c r="L12" s="146"/>
      <c r="M12" s="124">
        <f>IFERROR(VLOOKUP(GRef!B87,C_600,4,FALSE),'Base Calendar'!M12)</f>
        <v>24</v>
      </c>
      <c r="N12" s="124">
        <f>IFERROR(VLOOKUP(GRef!B88,C_600,4,FALSE),'Base Calendar'!N12)</f>
        <v>25</v>
      </c>
      <c r="O12" s="124">
        <f>IFERROR(VLOOKUP(GRef!B89,C_600,4,FALSE),'Base Calendar'!O12)</f>
        <v>26</v>
      </c>
      <c r="P12" s="124">
        <f>IFERROR(VLOOKUP(GRef!B90,C_600,4,FALSE),'Base Calendar'!P12)</f>
        <v>27</v>
      </c>
      <c r="Q12" s="324">
        <f>IFERROR(VLOOKUP(GRef!B91,C_600,4,FALSE),'Base Calendar'!Q12)</f>
        <v>28</v>
      </c>
    </row>
    <row r="13" spans="1:19" ht="12" customHeight="1" thickBot="1">
      <c r="A13" s="325">
        <f>IFERROR(VLOOKUP(GRef!B31,C_600,4,FALSE),'Base Calendar'!A13)</f>
        <v>30</v>
      </c>
      <c r="B13" s="325">
        <f>IFERROR(VLOOKUP(GRef!B32,C_600,4,FALSE),'Base Calendar'!B13)</f>
        <v>31</v>
      </c>
      <c r="C13" s="325">
        <f>IFERROR(VLOOKUP(GRef!B33,C_600,4,FALSE),'Base Calendar'!C13)</f>
        <v>0</v>
      </c>
      <c r="D13" s="325"/>
      <c r="E13" s="326">
        <f>IFERROR(VLOOKUP(GRef!B35,C_600,4,FALSE),'Base Calendar'!E13)</f>
        <v>0</v>
      </c>
      <c r="F13" s="146"/>
      <c r="G13" s="325">
        <f>IFERROR(VLOOKUP(GRef!B59,C_600,4,FALSE),'Base Calendar'!G13)</f>
        <v>27</v>
      </c>
      <c r="H13" s="325">
        <f>IFERROR(VLOOKUP(GRef!B60,C_600,4,FALSE),'Base Calendar'!H13)</f>
        <v>28</v>
      </c>
      <c r="I13" s="325">
        <f>IFERROR(VLOOKUP(GRef!B61,C_600,4,FALSE),'Base Calendar'!I13)</f>
        <v>29</v>
      </c>
      <c r="J13" s="325">
        <f>IFERROR(VLOOKUP(GRef!B62,C_600,4,FALSE),'Base Calendar'!J13)</f>
        <v>30</v>
      </c>
      <c r="K13" s="326">
        <f>IFERROR(VLOOKUP(GRef!B63,C_600,4,FALSE),'Base Calendar'!K13)</f>
        <v>31</v>
      </c>
      <c r="L13" s="146"/>
      <c r="M13" s="325">
        <f>IFERROR(VLOOKUP(GRef!B94,C_600,4,FALSE),'Base Calendar'!M13)</f>
        <v>0</v>
      </c>
      <c r="N13" s="325">
        <f>IFERROR(VLOOKUP(GRef!B95,C_600,4,FALSE),'Base Calendar'!N13)</f>
        <v>0</v>
      </c>
      <c r="O13" s="325">
        <f>IFERROR(VLOOKUP(GRef!B96,C_600,4,FALSE),'Base Calendar'!O13)</f>
        <v>0</v>
      </c>
      <c r="P13" s="325">
        <f>IFERROR(VLOOKUP(GRef!B97,C_600,4,FALSE),'Base Calendar'!P13)</f>
        <v>0</v>
      </c>
      <c r="Q13" s="326">
        <f>IFERROR(VLOOKUP(GRef!B98,C_600,4,FALSE),'Base Calendar'!Q13)</f>
        <v>0</v>
      </c>
    </row>
    <row r="14" spans="1:19" ht="12" customHeight="1">
      <c r="D14" s="149"/>
      <c r="E14" s="149"/>
      <c r="F14" s="149"/>
      <c r="G14" s="148">
        <f>DAY(GRef!X377)</f>
        <v>6</v>
      </c>
      <c r="H14" s="149" t="s">
        <v>28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 t="s">
        <v>1379</v>
      </c>
      <c r="H15" s="149" t="s">
        <v>1412</v>
      </c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IFERROR(VLOOKUP(GRef!B94,C_600,4,FALSE),'Base Calendar'!A21)</f>
        <v>1</v>
      </c>
      <c r="B21" s="124">
        <f>IFERROR(VLOOKUP(GRef!B95,C_600,4,FALSE),'Base Calendar'!B21)</f>
        <v>2</v>
      </c>
      <c r="C21" s="124">
        <f>IFERROR(VLOOKUP(GRef!B96,C_600,4,FALSE),'Base Calendar'!C21)</f>
        <v>3</v>
      </c>
      <c r="D21" s="124">
        <f>IFERROR(VLOOKUP(GRef!B97,C_600,4,FALSE),'Base Calendar'!D21)</f>
        <v>4</v>
      </c>
      <c r="E21" s="324">
        <f>IFERROR(VLOOKUP(GRef!B98,C_600,4,FALSE),'Base Calendar'!E21)</f>
        <v>5</v>
      </c>
      <c r="F21" s="146"/>
      <c r="G21" s="124" t="str">
        <f>IFERROR(VLOOKUP(GRef!B122,C_600,4,FALSE),'Base Calendar'!G21)</f>
        <v xml:space="preserve"> </v>
      </c>
      <c r="H21" s="124">
        <f>IFERROR(VLOOKUP(GRef!B123,C_600,4,FALSE),'Base Calendar'!H21)</f>
        <v>0</v>
      </c>
      <c r="I21" s="124">
        <f>IFERROR(VLOOKUP(GRef!B124,C_600,4,FALSE),'Base Calendar'!I21)</f>
        <v>0</v>
      </c>
      <c r="J21" s="124">
        <f>IFERROR(VLOOKUP(GRef!B125,C_600,4,FALSE),'Base Calendar'!J21)</f>
        <v>1</v>
      </c>
      <c r="K21" s="324">
        <f>IFERROR(VLOOKUP(GRef!B126,C_600,4,FALSE),'Base Calendar'!K21)</f>
        <v>2</v>
      </c>
      <c r="L21" s="146"/>
      <c r="M21" s="124">
        <f>IFERROR(VLOOKUP(GRef!B157,C_600,4,FALSE),'Base Calendar'!M21)</f>
        <v>3</v>
      </c>
      <c r="N21" s="124">
        <f>IFERROR(VLOOKUP(GRef!B158,C_600,4,FALSE),'Base Calendar'!N21)</f>
        <v>4</v>
      </c>
      <c r="O21" s="124">
        <f>IFERROR(VLOOKUP(GRef!B159,C_600,4,FALSE),'Base Calendar'!O21)</f>
        <v>5</v>
      </c>
      <c r="P21" s="124">
        <f>IFERROR(VLOOKUP(GRef!B160,C_600,4,FALSE),'Base Calendar'!P21)</f>
        <v>6</v>
      </c>
      <c r="Q21" s="324">
        <f>IFERROR(VLOOKUP(GRef!B161,C_600,4,FALSE),'Base Calendar'!Q21)</f>
        <v>7</v>
      </c>
    </row>
    <row r="22" spans="1:17" ht="12" customHeight="1">
      <c r="A22" s="124">
        <f>IFERROR(VLOOKUP(GRef!B101,C_600,4,FALSE),'Base Calendar'!A22)</f>
        <v>8</v>
      </c>
      <c r="B22" s="124">
        <f>IFERROR(VLOOKUP(GRef!B102,C_600,4,FALSE),'Base Calendar'!B22)</f>
        <v>9</v>
      </c>
      <c r="C22" s="124">
        <f>IFERROR(VLOOKUP(GRef!B103,C_600,4,FALSE),'Base Calendar'!C22)</f>
        <v>10</v>
      </c>
      <c r="D22" s="124">
        <f>IFERROR(VLOOKUP(GRef!B104,C_600,4,FALSE),'Base Calendar'!D22)</f>
        <v>11</v>
      </c>
      <c r="E22" s="324">
        <f>IFERROR(VLOOKUP(GRef!B105,C_600,4,FALSE),'Base Calendar'!E22)</f>
        <v>12</v>
      </c>
      <c r="F22" s="146"/>
      <c r="G22" s="124">
        <f>IFERROR(VLOOKUP(GRef!B129,C_600,4,FALSE),'Base Calendar'!G22)</f>
        <v>5</v>
      </c>
      <c r="H22" s="124">
        <f>IFERROR(VLOOKUP(GRef!B130,C_600,4,FALSE),'Base Calendar'!H22)</f>
        <v>6</v>
      </c>
      <c r="I22" s="124">
        <f>IFERROR(VLOOKUP(GRef!B131,C_600,4,FALSE),'Base Calendar'!I22)</f>
        <v>7</v>
      </c>
      <c r="J22" s="124">
        <f>IFERROR(VLOOKUP(GRef!B132,C_600,4,FALSE),'Base Calendar'!J22)</f>
        <v>8</v>
      </c>
      <c r="K22" s="324">
        <f>IFERROR(VLOOKUP(GRef!B133,C_600,4,FALSE),'Base Calendar'!K22)</f>
        <v>9</v>
      </c>
      <c r="L22" s="146"/>
      <c r="M22" s="124">
        <f>IFERROR(VLOOKUP(GRef!B164,C_600,4,FALSE),'Base Calendar'!M22)</f>
        <v>10</v>
      </c>
      <c r="N22" s="124">
        <f>IFERROR(VLOOKUP(GRef!B165,C_600,4,FALSE),'Base Calendar'!N22)</f>
        <v>11</v>
      </c>
      <c r="O22" s="124">
        <f>IFERROR(VLOOKUP(GRef!B166,C_600,4,FALSE),'Base Calendar'!O22)</f>
        <v>12</v>
      </c>
      <c r="P22" s="124">
        <f>IFERROR(VLOOKUP(GRef!B167,C_600,4,FALSE),'Base Calendar'!P22)</f>
        <v>13</v>
      </c>
      <c r="Q22" s="324">
        <f>IFERROR(VLOOKUP(GRef!B168,C_600,4,FALSE),'Base Calendar'!Q22)</f>
        <v>14</v>
      </c>
    </row>
    <row r="23" spans="1:17" ht="12" customHeight="1">
      <c r="A23" s="347">
        <f>IFERROR(VLOOKUP(GRef!B108,C_600,4,FALSE),'Base Calendar'!A23)</f>
        <v>15</v>
      </c>
      <c r="B23" s="124">
        <f>IFERROR(VLOOKUP(GRef!B109,C_600,4,FALSE),'Base Calendar'!B23)</f>
        <v>16</v>
      </c>
      <c r="C23" s="124">
        <f>IFERROR(VLOOKUP(GRef!B110,C_600,4,FALSE),'Base Calendar'!C23)</f>
        <v>17</v>
      </c>
      <c r="D23" s="124">
        <f>IFERROR(VLOOKUP(GRef!B111,C_600,4,FALSE),'Base Calendar'!D23)</f>
        <v>18</v>
      </c>
      <c r="E23" s="324">
        <f>IFERROR(VLOOKUP(GRef!B112,C_600,4,FALSE),'Base Calendar'!E23)</f>
        <v>19</v>
      </c>
      <c r="F23" s="146"/>
      <c r="G23" s="124">
        <f>IFERROR(VLOOKUP(GRef!B136,C_600,4,FALSE),'Base Calendar'!G23)</f>
        <v>12</v>
      </c>
      <c r="H23" s="124">
        <f>IFERROR(VLOOKUP(GRef!B137,C_600,4,FALSE),'Base Calendar'!H23)</f>
        <v>13</v>
      </c>
      <c r="I23" s="124">
        <f>IFERROR(VLOOKUP(GRef!B138,C_600,4,FALSE),'Base Calendar'!I23)</f>
        <v>14</v>
      </c>
      <c r="J23" s="124">
        <f>IFERROR(VLOOKUP(GRef!B139,C_600,4,FALSE),'Base Calendar'!J23)</f>
        <v>15</v>
      </c>
      <c r="K23" s="324">
        <f>IFERROR(VLOOKUP(GRef!B140,C_600,4,FALSE),'Base Calendar'!K23)</f>
        <v>16</v>
      </c>
      <c r="L23" s="146"/>
      <c r="M23" s="124">
        <f>IFERROR(VLOOKUP(GRef!B171,C_600,4,FALSE),'Base Calendar'!M23)</f>
        <v>17</v>
      </c>
      <c r="N23" s="124">
        <f>IFERROR(VLOOKUP(GRef!B172,C_600,4,FALSE),'Base Calendar'!N23)</f>
        <v>18</v>
      </c>
      <c r="O23" s="124">
        <f>IFERROR(VLOOKUP(GRef!B173,C_600,4,FALSE),'Base Calendar'!O23)</f>
        <v>19</v>
      </c>
      <c r="P23" s="124">
        <f>IFERROR(VLOOKUP(GRef!B174,C_600,4,FALSE),'Base Calendar'!P23)</f>
        <v>20</v>
      </c>
      <c r="Q23" s="324">
        <f>IFERROR(VLOOKUP(GRef!B175,C_600,4,FALSE),'Base Calendar'!Q23)</f>
        <v>21</v>
      </c>
    </row>
    <row r="24" spans="1:17" ht="12" customHeight="1">
      <c r="A24" s="124">
        <f>IFERROR(VLOOKUP(GRef!B115,C_600,4,FALSE),'Base Calendar'!A24)</f>
        <v>22</v>
      </c>
      <c r="B24" s="124">
        <f>IFERROR(VLOOKUP(GRef!B116,C_600,4,FALSE),'Base Calendar'!B24)</f>
        <v>23</v>
      </c>
      <c r="C24" s="124">
        <f>IFERROR(VLOOKUP(GRef!B117,C_600,4,FALSE),'Base Calendar'!C24)</f>
        <v>24</v>
      </c>
      <c r="D24" s="124">
        <f>IFERROR(VLOOKUP(GRef!B118,C_600,4,FALSE),'Base Calendar'!D24)</f>
        <v>25</v>
      </c>
      <c r="E24" s="324">
        <f>IFERROR(VLOOKUP(GRef!B119,C_600,4,FALSE),'Base Calendar'!E24)</f>
        <v>26</v>
      </c>
      <c r="F24" s="146"/>
      <c r="G24" s="124" t="str">
        <f>IFERROR(VLOOKUP(GRef!B143,C_600,4,FALSE),'Base Calendar'!G24)</f>
        <v>◯</v>
      </c>
      <c r="H24" s="124" t="str">
        <f>IFERROR(VLOOKUP(GRef!B144,C_600,4,FALSE),'Base Calendar'!H24)</f>
        <v>◯</v>
      </c>
      <c r="I24" s="124" t="str">
        <f>IFERROR(VLOOKUP(GRef!B145,C_600,4,FALSE),'Base Calendar'!I24)</f>
        <v>◯</v>
      </c>
      <c r="J24" s="124" t="str">
        <f>IFERROR(VLOOKUP(GRef!B146,C_600,4,FALSE),'Base Calendar'!J24)</f>
        <v>●</v>
      </c>
      <c r="K24" s="324" t="str">
        <f>IFERROR(VLOOKUP(GRef!B147,C_600,4,FALSE),'Base Calendar'!K24)</f>
        <v>●</v>
      </c>
      <c r="L24" s="146"/>
      <c r="M24" s="124" t="str">
        <f>IFERROR(VLOOKUP(GRef!B178,C_600,4,FALSE),'Base Calendar'!M24)</f>
        <v>◯</v>
      </c>
      <c r="N24" s="124" t="str">
        <f>IFERROR(VLOOKUP(GRef!B179,C_600,4,FALSE),'Base Calendar'!N24)</f>
        <v>●</v>
      </c>
      <c r="O24" s="124" t="str">
        <f>IFERROR(VLOOKUP(GRef!B180,C_600,4,FALSE),'Base Calendar'!O24)</f>
        <v>◯</v>
      </c>
      <c r="P24" s="124" t="str">
        <f>IFERROR(VLOOKUP(GRef!B181,C_600,4,FALSE),'Base Calendar'!P24)</f>
        <v>◯</v>
      </c>
      <c r="Q24" s="324" t="str">
        <f>IFERROR(VLOOKUP(GRef!B182,C_600,4,FALSE),'Base Calendar'!Q24)</f>
        <v>◯</v>
      </c>
    </row>
    <row r="25" spans="1:17" ht="12" customHeight="1" thickBot="1">
      <c r="A25" s="325">
        <f>IFERROR(VLOOKUP(GRef!B122,C_600,4,FALSE),'Base Calendar'!A25)</f>
        <v>29</v>
      </c>
      <c r="B25" s="325">
        <f>IFERROR(VLOOKUP(GRef!B123,C_600,4,FALSE),'Base Calendar'!B25)</f>
        <v>30</v>
      </c>
      <c r="C25" s="325">
        <f>IFERROR(VLOOKUP(GRef!B124,C_600,4,FALSE),'Base Calendar'!C25)</f>
        <v>31</v>
      </c>
      <c r="D25" s="325">
        <f>IFERROR(VLOOKUP(GRef!B125,C_600,4,FALSE),'Base Calendar'!D25)</f>
        <v>0</v>
      </c>
      <c r="E25" s="326">
        <f>IFERROR(VLOOKUP(GRef!B126,C_600,4,FALSE),'Base Calendar'!E25)</f>
        <v>0</v>
      </c>
      <c r="F25" s="157"/>
      <c r="G25" s="325">
        <f>IFERROR(VLOOKUP(GRef!B150,C_600,4,FALSE),'Base Calendar'!G25)</f>
        <v>26</v>
      </c>
      <c r="H25" s="325">
        <f>IFERROR(VLOOKUP(GRef!B151,C_600,4,FALSE),'Base Calendar'!H25)</f>
        <v>27</v>
      </c>
      <c r="I25" s="325">
        <f>IFERROR(VLOOKUP(GRef!B152,C_600,4,FALSE),'Base Calendar'!I25)</f>
        <v>28</v>
      </c>
      <c r="J25" s="325">
        <f>IFERROR(VLOOKUP(GRef!B153,C_600,4,FALSE),'Base Calendar'!J25)</f>
        <v>29</v>
      </c>
      <c r="K25" s="326">
        <f>IFERROR(VLOOKUP(GRef!B154,C_600,4,FALSE),'Base Calendar'!K25)</f>
        <v>30</v>
      </c>
      <c r="L25" s="146"/>
      <c r="M25" s="325" t="str">
        <f>IFERROR(VLOOKUP(GRef!B185,C_600,4,FALSE),'Base Calendar'!M25)</f>
        <v>◯</v>
      </c>
      <c r="N25" s="325">
        <f>IFERROR(VLOOKUP(GRef!I44,C_600,4,FALSE),'Base Calendar'!N25)</f>
        <v>0</v>
      </c>
      <c r="O25" s="325">
        <f>IFERROR(VLOOKUP(GRef!I45,C_600,4,FALSE),'Base Calendar'!O25)</f>
        <v>0</v>
      </c>
      <c r="P25" s="325">
        <f>IFERROR(VLOOKUP(GRef!I46,C_600,4,FALSE),'Base Calendar'!P25)</f>
        <v>0</v>
      </c>
      <c r="Q25" s="326">
        <f>IFERROR(VLOOKUP(GRef!I47,C_600,4,FALSE),'Base Calendar'!Q25)</f>
        <v>0</v>
      </c>
    </row>
    <row r="26" spans="1:17" ht="12" customHeight="1">
      <c r="A26" s="151">
        <v>15</v>
      </c>
      <c r="B26" s="158" t="s">
        <v>1408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IFERROR(VLOOKUP(GRef!B186,C_600,4,FALSE),'Base Calendar'!B33)</f>
        <v>●</v>
      </c>
      <c r="C33" s="124" t="str">
        <f>IFERROR(VLOOKUP(GRef!B187,C_600,4,FALSE),'Base Calendar'!C33)</f>
        <v>◯</v>
      </c>
      <c r="D33" s="124" t="str">
        <f>IFERROR(VLOOKUP(GRef!B188,C_600,4,FALSE),'Base Calendar'!D33)</f>
        <v>◯</v>
      </c>
      <c r="E33" s="324" t="str">
        <f>IFERROR(VLOOKUP(GRef!B189,C_600,4,FALSE),'Base Calendar'!E33)</f>
        <v>◯</v>
      </c>
      <c r="F33" s="146"/>
      <c r="G33" s="124" t="str">
        <f>IFERROR(VLOOKUP(GRef!B213,C_600,4,FALSE),'Base Calendar'!G33)</f>
        <v xml:space="preserve"> </v>
      </c>
      <c r="H33" s="124" t="str">
        <f>IFERROR(VLOOKUP(GRef!B214,C_600,4,FALSE),'Base Calendar'!H33)</f>
        <v xml:space="preserve"> </v>
      </c>
      <c r="I33" s="124">
        <f>IFERROR(VLOOKUP(GRef!B215,C_600,4,FALSE),'Base Calendar'!I33)</f>
        <v>0</v>
      </c>
      <c r="J33" s="124">
        <f>IFERROR(VLOOKUP(GRef!B216,C_600,4,FALSE),'Base Calendar'!J33)</f>
        <v>0</v>
      </c>
      <c r="K33" s="324">
        <f>IFERROR(VLOOKUP(GRef!B217,C_600,4,FALSE),'Base Calendar'!K33)</f>
        <v>1</v>
      </c>
      <c r="L33" s="146"/>
      <c r="M33" s="124">
        <f>IFERROR(VLOOKUP(GRef!B241,C_600,4,FALSE),'Base Calendar'!M33)</f>
        <v>0</v>
      </c>
      <c r="N33" s="124" t="str">
        <f>IFERROR(VLOOKUP(GRef!B242,C_600,4,FALSE),'Base Calendar'!N33)</f>
        <v xml:space="preserve"> </v>
      </c>
      <c r="O33" s="124">
        <f>IFERROR(VLOOKUP(GRef!B243,C_600,4,FALSE),'Base Calendar'!O33)</f>
        <v>0</v>
      </c>
      <c r="P33" s="124">
        <f>IFERROR(VLOOKUP(GRef!B244,C_600,4,FALSE),'Base Calendar'!P33)</f>
        <v>0</v>
      </c>
      <c r="Q33" s="324">
        <f>IFERROR(VLOOKUP(GRef!B245,C_600,4,FALSE),'Base Calendar'!Q33)</f>
        <v>1</v>
      </c>
    </row>
    <row r="34" spans="1:17" ht="12" customHeight="1">
      <c r="A34" s="347">
        <f>IFERROR(VLOOKUP(GRef!B192,C_600,4,FALSE),'Base Calendar'!A34)</f>
        <v>7</v>
      </c>
      <c r="B34" s="124">
        <f>IFERROR(VLOOKUP(GRef!B193,C_600,4,FALSE),'Base Calendar'!B34)</f>
        <v>8</v>
      </c>
      <c r="C34" s="124">
        <f>IFERROR(VLOOKUP(GRef!B194,C_600,4,FALSE),'Base Calendar'!C34)</f>
        <v>9</v>
      </c>
      <c r="D34" s="124">
        <f>IFERROR(VLOOKUP(GRef!B195,C_600,4,FALSE),'Base Calendar'!D34)</f>
        <v>10</v>
      </c>
      <c r="E34" s="324">
        <f>IFERROR(VLOOKUP(GRef!B196,C_600,4,FALSE),'Base Calendar'!E34)</f>
        <v>11</v>
      </c>
      <c r="F34" s="146"/>
      <c r="G34" s="124">
        <f>IFERROR(VLOOKUP(GRef!B220,C_600,4,FALSE),'Base Calendar'!G34)</f>
        <v>4</v>
      </c>
      <c r="H34" s="124">
        <f>IFERROR(VLOOKUP(GRef!B221,C_600,4,FALSE),'Base Calendar'!H34)</f>
        <v>5</v>
      </c>
      <c r="I34" s="124">
        <f>IFERROR(VLOOKUP(GRef!B222,C_600,4,FALSE),'Base Calendar'!I34)</f>
        <v>6</v>
      </c>
      <c r="J34" s="124">
        <f>IFERROR(VLOOKUP(GRef!B223,C_600,4,FALSE),'Base Calendar'!J34)</f>
        <v>7</v>
      </c>
      <c r="K34" s="324">
        <f>IFERROR(VLOOKUP(GRef!B224,C_600,4,FALSE),'Base Calendar'!K34)</f>
        <v>8</v>
      </c>
      <c r="L34" s="146"/>
      <c r="M34" s="124">
        <f>IFERROR(VLOOKUP(GRef!B248,C_600,4,FALSE),'Base Calendar'!M34)</f>
        <v>4</v>
      </c>
      <c r="N34" s="124">
        <f>IFERROR(VLOOKUP(GRef!B249,C_600,4,FALSE),'Base Calendar'!N34)</f>
        <v>5</v>
      </c>
      <c r="O34" s="124">
        <f>IFERROR(VLOOKUP(GRef!B250,C_600,4,FALSE),'Base Calendar'!O34)</f>
        <v>6</v>
      </c>
      <c r="P34" s="124">
        <f>IFERROR(VLOOKUP(GRef!B251,C_600,4,FALSE),'Base Calendar'!P34)</f>
        <v>7</v>
      </c>
      <c r="Q34" s="324">
        <f>IFERROR(VLOOKUP(GRef!B252,C_600,4,FALSE),'Base Calendar'!Q34)</f>
        <v>8</v>
      </c>
    </row>
    <row r="35" spans="1:17" ht="12" customHeight="1">
      <c r="A35" s="124">
        <f>IFERROR(VLOOKUP(GRef!B199,C_600,4,FALSE),'Base Calendar'!A35)</f>
        <v>14</v>
      </c>
      <c r="B35" s="124">
        <f>IFERROR(VLOOKUP(GRef!B200,C_600,4,FALSE),'Base Calendar'!B35)</f>
        <v>15</v>
      </c>
      <c r="C35" s="124">
        <f>IFERROR(VLOOKUP(GRef!B201,C_600,4,FALSE),'Base Calendar'!C35)</f>
        <v>16</v>
      </c>
      <c r="D35" s="124">
        <f>IFERROR(VLOOKUP(GRef!B202,C_600,4,FALSE),'Base Calendar'!D35)</f>
        <v>17</v>
      </c>
      <c r="E35" s="324">
        <f>IFERROR(VLOOKUP(GRef!B203,C_600,4,FALSE),'Base Calendar'!E35)</f>
        <v>18</v>
      </c>
      <c r="F35" s="146"/>
      <c r="G35" s="124">
        <f>IFERROR(VLOOKUP(GRef!B227,C_600,4,FALSE),'Base Calendar'!G35)</f>
        <v>11</v>
      </c>
      <c r="H35" s="124">
        <f>IFERROR(VLOOKUP(GRef!B228,C_600,4,FALSE),'Base Calendar'!H35)</f>
        <v>12</v>
      </c>
      <c r="I35" s="124">
        <f>IFERROR(VLOOKUP(GRef!B229,C_600,4,FALSE),'Base Calendar'!I35)</f>
        <v>13</v>
      </c>
      <c r="J35" s="124">
        <f>IFERROR(VLOOKUP(GRef!B230,C_600,4,FALSE),'Base Calendar'!J35)</f>
        <v>14</v>
      </c>
      <c r="K35" s="324">
        <f>IFERROR(VLOOKUP(GRef!B231,C_600,4,FALSE),'Base Calendar'!K35)</f>
        <v>15</v>
      </c>
      <c r="L35" s="146"/>
      <c r="M35" s="124">
        <f>IFERROR(VLOOKUP(GRef!B255,C_600,4,FALSE),'Base Calendar'!M35)</f>
        <v>11</v>
      </c>
      <c r="N35" s="124">
        <f>IFERROR(VLOOKUP(GRef!B256,C_600,4,FALSE),'Base Calendar'!N35)</f>
        <v>12</v>
      </c>
      <c r="O35" s="124">
        <f>IFERROR(VLOOKUP(GRef!B257,C_600,4,FALSE),'Base Calendar'!O35)</f>
        <v>13</v>
      </c>
      <c r="P35" s="124">
        <f>IFERROR(VLOOKUP(GRef!B258,C_600,4,FALSE),'Base Calendar'!P35)</f>
        <v>14</v>
      </c>
      <c r="Q35" s="324">
        <f>IFERROR(VLOOKUP(GRef!B249,C_600,4,FALSE),'Base Calendar'!Q35)</f>
        <v>15</v>
      </c>
    </row>
    <row r="36" spans="1:17" ht="12" customHeight="1">
      <c r="A36" s="124" t="str">
        <f>IFERROR(VLOOKUP(GRef!B206,C_600,4,FALSE),'Base Calendar'!A36)</f>
        <v>◯</v>
      </c>
      <c r="B36" s="124">
        <f>IFERROR(VLOOKUP(GRef!B207,C_600,4,FALSE),'Base Calendar'!B36)</f>
        <v>22</v>
      </c>
      <c r="C36" s="124">
        <f>IFERROR(VLOOKUP(GRef!B208,C_600,4,FALSE),'Base Calendar'!C36)</f>
        <v>23</v>
      </c>
      <c r="D36" s="124">
        <f>IFERROR(VLOOKUP(GRef!B209,C_600,4,FALSE),'Base Calendar'!D36)</f>
        <v>24</v>
      </c>
      <c r="E36" s="324">
        <f>IFERROR(VLOOKUP(GRef!B210,C_600,4,FALSE),'Base Calendar'!E36)</f>
        <v>25</v>
      </c>
      <c r="F36" s="146"/>
      <c r="G36" s="124" t="str">
        <f>IFERROR(VLOOKUP(GRef!B234,C_600,4,FALSE),'Base Calendar'!G36)</f>
        <v>◯</v>
      </c>
      <c r="H36" s="124">
        <f>IFERROR(VLOOKUP(GRef!B235,C_600,4,FALSE),'Base Calendar'!H36)</f>
        <v>19</v>
      </c>
      <c r="I36" s="124">
        <f>IFERROR(VLOOKUP(GRef!B236,C_600,4,FALSE),'Base Calendar'!I36)</f>
        <v>20</v>
      </c>
      <c r="J36" s="124">
        <f>IFERROR(VLOOKUP(GRef!B237,C_600,4,FALSE),'Base Calendar'!J36)</f>
        <v>21</v>
      </c>
      <c r="K36" s="324">
        <f>IFERROR(VLOOKUP(GRef!B238,C_600,4,FALSE),'Base Calendar'!K36)</f>
        <v>22</v>
      </c>
      <c r="L36" s="146"/>
      <c r="M36" s="124" t="str">
        <f>IFERROR(VLOOKUP(GRef!B262,C_600,4,FALSE),'Base Calendar'!M36)</f>
        <v>◯</v>
      </c>
      <c r="N36" s="124" t="str">
        <f>IFERROR(VLOOKUP(GRef!B263,C_600,4,FALSE),'Base Calendar'!N36)</f>
        <v>◯</v>
      </c>
      <c r="O36" s="124" t="str">
        <f>IFERROR(VLOOKUP(GRef!B264,C_600,4,FALSE),'Base Calendar'!O36)</f>
        <v>◯</v>
      </c>
      <c r="P36" s="124" t="str">
        <f>IFERROR(VLOOKUP(GRef!B265,C_600,4,FALSE),'Base Calendar'!P36)</f>
        <v>◯</v>
      </c>
      <c r="Q36" s="324" t="str">
        <f>IFERROR(VLOOKUP(GRef!B266,C_600,4,FALSE),'Base Calendar'!Q36)</f>
        <v>◯</v>
      </c>
    </row>
    <row r="37" spans="1:17" ht="12" customHeight="1" thickBot="1">
      <c r="A37" s="325">
        <f>IFERROR(VLOOKUP(GRef!B213,C_600,4,FALSE),'Base Calendar'!A37)</f>
        <v>28</v>
      </c>
      <c r="B37" s="325">
        <f>IFERROR(VLOOKUP(GRef!B214,C_600,4,FALSE),'Base Calendar'!B37)</f>
        <v>29</v>
      </c>
      <c r="C37" s="325">
        <f>IFERROR(VLOOKUP(GRef!B215,C_600,4,FALSE),'Base Calendar'!C37)</f>
        <v>30</v>
      </c>
      <c r="D37" s="325">
        <f>IFERROR(VLOOKUP(GRef!B216,C_600,4,FALSE),'Base Calendar'!D37)</f>
        <v>31</v>
      </c>
      <c r="E37" s="326" t="str">
        <f>IFERROR(VLOOKUP(GRef!B217,C_600,4,FALSE),'Base Calendar'!E37)</f>
        <v xml:space="preserve"> </v>
      </c>
      <c r="F37" s="157"/>
      <c r="G37" s="325">
        <f>IFERROR(VLOOKUP(GRef!B241,C_600,4,FALSE),'Base Calendar'!G37)</f>
        <v>25</v>
      </c>
      <c r="H37" s="325">
        <f>IFERROR(VLOOKUP(GRef!B242,C_600,4,FALSE),'Base Calendar'!H37)</f>
        <v>26</v>
      </c>
      <c r="I37" s="325">
        <f>IFERROR(VLOOKUP(GRef!B243,C_600,4,FALSE),'Base Calendar'!I37)</f>
        <v>27</v>
      </c>
      <c r="J37" s="325">
        <f>IFERROR(VLOOKUP(GRef!B244,C_600,4,FALSE),'Base Calendar'!J37)</f>
        <v>28</v>
      </c>
      <c r="K37" s="326">
        <f>IFERROR(VLOOKUP(GRef!B245,C_600,4,FALSE),'Base Calendar'!K37)</f>
        <v>0</v>
      </c>
      <c r="L37" s="146"/>
      <c r="M37" s="350">
        <f>IFERROR(VLOOKUP(GRef!B269,C_600,4,FALSE),'Base Calendar'!M37)</f>
        <v>25</v>
      </c>
      <c r="N37" s="325">
        <f>IFERROR(VLOOKUP(GRef!B270,C_600,4,FALSE),'Base Calendar'!N37)</f>
        <v>26</v>
      </c>
      <c r="O37" s="325">
        <f>IFERROR(VLOOKUP(GRef!B271,C_600,4,FALSE),'Base Calendar'!O37)</f>
        <v>27</v>
      </c>
      <c r="P37" s="325">
        <f>IFERROR(VLOOKUP(GRef!B272,C_600,4,FALSE),'Base Calendar'!P37)</f>
        <v>28</v>
      </c>
      <c r="Q37" s="326">
        <f>IFERROR(VLOOKUP(GRef!B273,C_600,4,FALSE),'Base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>
        <v>25</v>
      </c>
      <c r="N39" s="158" t="s">
        <v>1408</v>
      </c>
      <c r="O39" s="158"/>
      <c r="P39" s="158"/>
      <c r="Q39" s="158"/>
    </row>
    <row r="40" spans="1:17" ht="12" customHeight="1">
      <c r="A40" s="153">
        <v>7</v>
      </c>
      <c r="B40" s="153" t="s">
        <v>1408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1">
        <v>21</v>
      </c>
      <c r="B41" s="158" t="s">
        <v>137</v>
      </c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IFERROR(VLOOKUP(GRef!B276,C_600,4,FALSE),'Base Calendar'!A45)</f>
        <v>1</v>
      </c>
      <c r="B45" s="124">
        <f>IFERROR(VLOOKUP(GRef!B277,C_600,4,FALSE),'Base Calendar'!B45)</f>
        <v>2</v>
      </c>
      <c r="C45" s="124">
        <f>IFERROR(VLOOKUP(GRef!B278,C_600,4,FALSE),'Base Calendar'!C45)</f>
        <v>3</v>
      </c>
      <c r="D45" s="124">
        <f>IFERROR(VLOOKUP(GRef!B279,C_600,4,FALSE),'Base Calendar'!D45)</f>
        <v>4</v>
      </c>
      <c r="E45" s="324">
        <f>IFERROR(VLOOKUP(GRef!B280,C_600,4,FALSE),'Base Calendar'!E45)</f>
        <v>5</v>
      </c>
      <c r="F45" s="139"/>
      <c r="G45" s="124">
        <f>IFERROR(VLOOKUP(GRef!B304,C_600,4,FALSE),'Base Calendar'!G45)</f>
        <v>0</v>
      </c>
      <c r="H45" s="124">
        <f>IFERROR(VLOOKUP(GRef!B305,C_600,4,FALSE),'Base Calendar'!H45)</f>
        <v>0</v>
      </c>
      <c r="I45" s="124">
        <f>IFERROR(VLOOKUP(GRef!B306,C_600,4,FALSE),'Base Calendar'!I45)</f>
        <v>1</v>
      </c>
      <c r="J45" s="124">
        <f>IFERROR(VLOOKUP(GRef!B307,C_600,4,FALSE),'Base Calendar'!J45)</f>
        <v>2</v>
      </c>
      <c r="K45" s="324">
        <f>IFERROR(VLOOKUP(GRef!B308,C_600,4,FALSE),'Base Calendar'!K45)</f>
        <v>3</v>
      </c>
      <c r="L45" s="146"/>
      <c r="M45" s="124">
        <f>IFERROR(VLOOKUP(GRef!B339,C_600,4,FALSE),'Base Calendar'!M45)</f>
        <v>3</v>
      </c>
      <c r="N45" s="124">
        <f>IFERROR(VLOOKUP(GRef!B340,C_600,4,FALSE),'Base Calendar'!N45)</f>
        <v>4</v>
      </c>
      <c r="O45" s="124">
        <f>IFERROR(VLOOKUP(GRef!B341,C_600,4,FALSE),'Base Calendar'!O45)</f>
        <v>5</v>
      </c>
      <c r="P45" s="124">
        <f>IFERROR(VLOOKUP(GRef!B342,C_600,4,FALSE),'Base Calendar'!P45)</f>
        <v>6</v>
      </c>
      <c r="Q45" s="324">
        <f>IFERROR(VLOOKUP(GRef!B343,C_600,4,FALSE),'Base Calendar'!Q45)</f>
        <v>7</v>
      </c>
    </row>
    <row r="46" spans="1:17" ht="12" customHeight="1">
      <c r="A46" s="124">
        <f>IFERROR(VLOOKUP(GRef!B283,C_600,4,FALSE),'Base Calendar'!A46)</f>
        <v>8</v>
      </c>
      <c r="B46" s="124">
        <f>IFERROR(VLOOKUP(GRef!B284,C_600,4,FALSE),'Base Calendar'!B46)</f>
        <v>9</v>
      </c>
      <c r="C46" s="124">
        <f>IFERROR(VLOOKUP(GRef!B285,C_600,4,FALSE),'Base Calendar'!C46)</f>
        <v>10</v>
      </c>
      <c r="D46" s="124">
        <f>IFERROR(VLOOKUP(GRef!B286,C_600,4,FALSE),'Base Calendar'!D46)</f>
        <v>11</v>
      </c>
      <c r="E46" s="324">
        <f>IFERROR(VLOOKUP(GRef!B287,C_600,4,FALSE),'Base Calendar'!E46)</f>
        <v>12</v>
      </c>
      <c r="F46" s="146"/>
      <c r="G46" s="124">
        <f>IFERROR(VLOOKUP(GRef!B311,C_600,4,FALSE),'Base Calendar'!G46)</f>
        <v>6</v>
      </c>
      <c r="H46" s="124">
        <f>IFERROR(VLOOKUP(GRef!B312,C_600,4,FALSE),'Base Calendar'!H46)</f>
        <v>7</v>
      </c>
      <c r="I46" s="124">
        <f>IFERROR(VLOOKUP(GRef!B313,C_600,4,FALSE),'Base Calendar'!I46)</f>
        <v>8</v>
      </c>
      <c r="J46" s="124">
        <f>IFERROR(VLOOKUP(GRef!B314,C_600,4,FALSE),'Base Calendar'!J46)</f>
        <v>9</v>
      </c>
      <c r="K46" s="324">
        <f>IFERROR(VLOOKUP(GRef!B315,C_600,4,FALSE),'Base Calendar'!K46)</f>
        <v>10</v>
      </c>
      <c r="L46" s="146"/>
      <c r="M46" s="124">
        <f>IFERROR(VLOOKUP(GRef!B346,C_600,4,FALSE),'Base Calendar'!M46)</f>
        <v>10</v>
      </c>
      <c r="N46" s="124">
        <f>IFERROR(VLOOKUP(GRef!B3463,C_600,4,FALSE),'Base Calendar'!N46)</f>
        <v>11</v>
      </c>
      <c r="O46" s="124">
        <f>IFERROR(VLOOKUP(GRef!B348,C_600,4,FALSE),'Base Calendar'!O46)</f>
        <v>12</v>
      </c>
      <c r="P46" s="124">
        <f>IFERROR(VLOOKUP(GRef!B349,C_600,4,FALSE),'Base Calendar'!P46)</f>
        <v>13</v>
      </c>
      <c r="Q46" s="324">
        <f>IFERROR(VLOOKUP(GRef!B350,C_600,4,FALSE),'Base Calendar'!Q46)</f>
        <v>14</v>
      </c>
    </row>
    <row r="47" spans="1:17" ht="12" customHeight="1">
      <c r="A47" s="124">
        <f>IFERROR(VLOOKUP(GRef!B290,C_600,4,FALSE),'Base Calendar'!A47)</f>
        <v>15</v>
      </c>
      <c r="B47" s="124">
        <f>IFERROR(VLOOKUP(GRef!B291,C_600,4,FALSE),'Base Calendar'!B47)</f>
        <v>16</v>
      </c>
      <c r="C47" s="124">
        <f>IFERROR(VLOOKUP(GRef!B292,C_600,4,FALSE),'Base Calendar'!C47)</f>
        <v>17</v>
      </c>
      <c r="D47" s="124">
        <f>IFERROR(VLOOKUP(GRef!B293,C_600,4,FALSE),'Base Calendar'!D47)</f>
        <v>18</v>
      </c>
      <c r="E47" s="324" t="str">
        <f>IFERROR(VLOOKUP(GRef!B294,C_600,4,FALSE),'Base Calendar'!E47)</f>
        <v>◯</v>
      </c>
      <c r="F47" s="146"/>
      <c r="G47" s="124">
        <f>IFERROR(VLOOKUP(GRef!B318,C_600,4,FALSE),'Base Calendar'!G47)</f>
        <v>13</v>
      </c>
      <c r="H47" s="124">
        <f>IFERROR(VLOOKUP(GRef!B319,C_600,4,FALSE),'Base Calendar'!H47)</f>
        <v>14</v>
      </c>
      <c r="I47" s="124">
        <f>IFERROR(VLOOKUP(GRef!B320,C_600,4,FALSE),'Base Calendar'!I47)</f>
        <v>15</v>
      </c>
      <c r="J47" s="124">
        <f>IFERROR(VLOOKUP(GRef!B321,C_600,4,FALSE),'Base Calendar'!J47)</f>
        <v>16</v>
      </c>
      <c r="K47" s="324">
        <f>IFERROR(VLOOKUP(GRef!B322,C_600,4,FALSE),'Base Calendar'!K47)</f>
        <v>17</v>
      </c>
      <c r="L47" s="323"/>
      <c r="M47" s="124">
        <f>IFERROR(VLOOKUP(GRef!B353,C_600,4,FALSE),'Base Calendar'!M47)</f>
        <v>17</v>
      </c>
      <c r="N47" s="124">
        <f>IFERROR(VLOOKUP(GRef!B354,C_600,4,FALSE),'Base Calendar'!N47)</f>
        <v>18</v>
      </c>
      <c r="O47" s="124">
        <f>IFERROR(VLOOKUP(GRef!B355,C_600,4,FALSE),'Base Calendar'!O47)</f>
        <v>19</v>
      </c>
      <c r="P47" s="124">
        <f>IFERROR(VLOOKUP(GRef!B356,C_600,4,FALSE),'Base Calendar'!P47)</f>
        <v>20</v>
      </c>
      <c r="Q47" s="324">
        <f>IFERROR(VLOOKUP(GRef!B357,C_600,4,FALSE),'Base Calendar'!Q47)</f>
        <v>21</v>
      </c>
    </row>
    <row r="48" spans="1:17" ht="12" customHeight="1">
      <c r="A48" s="124">
        <f>IFERROR(VLOOKUP(GRef!B297,C_600,4,FALSE),'Base Calendar'!A48)</f>
        <v>22</v>
      </c>
      <c r="B48" s="124">
        <f>IFERROR(VLOOKUP(GRef!B298,C_600,4,FALSE),'Base Calendar'!B48)</f>
        <v>23</v>
      </c>
      <c r="C48" s="124">
        <f>IFERROR(VLOOKUP(GRef!B299,C_600,4,FALSE),'Base Calendar'!C48)</f>
        <v>24</v>
      </c>
      <c r="D48" s="124">
        <f>IFERROR(VLOOKUP(GRef!B300,C_600,4,FALSE),'Base Calendar'!D48)</f>
        <v>25</v>
      </c>
      <c r="E48" s="324">
        <f>IFERROR(VLOOKUP(GRef!B301,C_600,4,FALSE),'Base Calendar'!E48)</f>
        <v>26</v>
      </c>
      <c r="F48" s="146"/>
      <c r="G48" s="124">
        <f>IFERROR(VLOOKUP(GRef!B325,C_600,4,FALSE),'Base Calendar'!G48)</f>
        <v>20</v>
      </c>
      <c r="H48" s="124">
        <f>IFERROR(VLOOKUP(GRef!B326,C_600,4,FALSE),'Base Calendar'!H48)</f>
        <v>21</v>
      </c>
      <c r="I48" s="124">
        <f>IFERROR(VLOOKUP(GRef!B327,C_600,4,FALSE),'Base Calendar'!I48)</f>
        <v>22</v>
      </c>
      <c r="J48" s="124">
        <f>IFERROR(VLOOKUP(GRef!B328,C_600,4,FALSE),'Base Calendar'!J48)</f>
        <v>23</v>
      </c>
      <c r="K48" s="324">
        <f>IFERROR(VLOOKUP(GRef!B329,C_600,4,FALSE),'Base Calendar'!K48)</f>
        <v>24</v>
      </c>
      <c r="L48" s="146"/>
      <c r="M48" s="124">
        <f>IFERROR(VLOOKUP(GRef!B360,C_600,4,FALSE),'Base Calendar'!M48)</f>
        <v>24</v>
      </c>
      <c r="N48" s="124">
        <f>IFERROR(VLOOKUP(GRef!B361,C_600,4,FALSE),'Base Calendar'!N48)</f>
        <v>25</v>
      </c>
      <c r="O48" s="124">
        <f>IFERROR(VLOOKUP(GRef!B362,C_600,4,FALSE),'Base Calendar'!O48)</f>
        <v>26</v>
      </c>
      <c r="P48" s="124">
        <f>IFERROR(VLOOKUP(GRef!B363,C_600,4,FALSE),'Base Calendar'!P48)</f>
        <v>27</v>
      </c>
      <c r="Q48" s="324">
        <f>IFERROR(VLOOKUP(GRef!B364,C_600,4,FALSE),'Base Calendar'!Q48)</f>
        <v>28</v>
      </c>
    </row>
    <row r="49" spans="1:19" ht="12" customHeight="1" thickBot="1">
      <c r="A49" s="325">
        <f>IFERROR(VLOOKUP(GRef!B304,C_600,4,FALSE),'Base Calendar'!A49)</f>
        <v>29</v>
      </c>
      <c r="B49" s="325">
        <f>IFERROR(VLOOKUP(GRef!B305,C_600,4,FALSE),'Base Calendar'!B49)</f>
        <v>30</v>
      </c>
      <c r="C49" s="325" t="str">
        <f>IFERROR(VLOOKUP(GRef!B306,C_600,4,FALSE),'Base Calendar'!C49)</f>
        <v xml:space="preserve"> </v>
      </c>
      <c r="D49" s="325" t="str">
        <f>IFERROR(VLOOKUP(GRef!B307,C_600,4,FALSE),'Base Calendar'!D49)</f>
        <v xml:space="preserve"> </v>
      </c>
      <c r="E49" s="326" t="str">
        <f>IFERROR(VLOOKUP(GRef!B308,C_600,4,FALSE),'Base Calendar'!E49)</f>
        <v xml:space="preserve"> </v>
      </c>
      <c r="F49" s="146"/>
      <c r="G49" s="325" t="str">
        <f>IFERROR(VLOOKUP(GRef!B332,C_600,4,FALSE),'Base Calendar'!G49)</f>
        <v>●</v>
      </c>
      <c r="H49" s="325">
        <f>IFERROR(VLOOKUP(GRef!B333,C_600,4,FALSE),'Base Calendar'!H49)</f>
        <v>28</v>
      </c>
      <c r="I49" s="325">
        <f>IFERROR(VLOOKUP(GRef!B334,C_600,4,FALSE),'Base Calendar'!I49)</f>
        <v>29</v>
      </c>
      <c r="J49" s="350">
        <f>IFERROR(VLOOKUP(GRef!B335,C_600,4,FALSE),'Base Calendar'!J49)</f>
        <v>30</v>
      </c>
      <c r="K49" s="351" t="str">
        <f>IFERROR(VLOOKUP(GRef!B336,C_600,4,FALSE),'Base Calendar'!K49)</f>
        <v></v>
      </c>
      <c r="L49" s="169"/>
      <c r="M49" s="325">
        <f>IFERROR(VLOOKUP(GRef!B367,C_600,4,FALSE),'Base Calendar'!M49)</f>
        <v>0</v>
      </c>
      <c r="N49" s="325">
        <f>IFERROR(VLOOKUP(GRef!B368,C_600,4,FALSE),'Base Calendar'!N49)</f>
        <v>0</v>
      </c>
      <c r="O49" s="325">
        <f>IFERROR(VLOOKUP(GRef!B369,C_600,4,FALSE),'Base Calendar'!O49)</f>
        <v>0</v>
      </c>
      <c r="P49" s="325">
        <f>IFERROR(VLOOKUP(GRef!B370,C_600,4,FALSE),'Base Calendar'!P49)</f>
        <v>0</v>
      </c>
      <c r="Q49" s="326">
        <f>IFERROR(VLOOKUP(GRef!B371,C_600,4,FALSE),'Base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53" t="s">
        <v>1390</v>
      </c>
      <c r="H51" s="153" t="s">
        <v>1412</v>
      </c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2" spans="1:19">
      <c r="G52" s="151">
        <f>DAY(GRef!X378)</f>
        <v>31</v>
      </c>
      <c r="H52" s="158" t="s">
        <v>39</v>
      </c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  <c r="P54" s="177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2" customHeight="1">
      <c r="A56" s="171"/>
      <c r="B56" s="352"/>
      <c r="C56" s="173" t="s">
        <v>1391</v>
      </c>
      <c r="D56" s="158" t="s">
        <v>1408</v>
      </c>
      <c r="E56" s="158"/>
      <c r="F56" s="158"/>
      <c r="G56" s="158"/>
      <c r="H56" s="171"/>
      <c r="I56" s="159"/>
      <c r="J56" s="176"/>
      <c r="K56" s="129"/>
      <c r="M56" s="174"/>
      <c r="N56" s="174"/>
      <c r="O56" s="174"/>
      <c r="P56" s="174"/>
    </row>
    <row r="57" spans="1:19" ht="14.25">
      <c r="K57" s="129"/>
    </row>
    <row r="58" spans="1:19" s="177" customFormat="1" ht="12" customHeight="1"/>
    <row r="59" spans="1:19" s="180" customFormat="1" ht="12" customHeight="1">
      <c r="A59" s="178" t="s">
        <v>41</v>
      </c>
      <c r="B59" s="179"/>
      <c r="C59" s="179"/>
      <c r="D59" s="179"/>
      <c r="E59" s="179"/>
      <c r="F59" s="179"/>
      <c r="G59" s="179"/>
      <c r="H59" s="178"/>
      <c r="I59" s="179"/>
      <c r="J59" s="178"/>
      <c r="K59" s="129"/>
      <c r="L59" s="179"/>
      <c r="M59" s="179"/>
      <c r="N59" s="179"/>
      <c r="O59" s="179"/>
      <c r="P59" s="179"/>
      <c r="Q59" s="179"/>
    </row>
    <row r="60" spans="1:19" ht="14.25">
      <c r="E60" s="178"/>
      <c r="I60" s="178"/>
      <c r="K60" s="129"/>
    </row>
    <row r="61" spans="1:19" ht="14.25">
      <c r="K61" s="129"/>
    </row>
    <row r="62" spans="1:19" ht="14.25">
      <c r="D62" s="181" t="s">
        <v>41</v>
      </c>
      <c r="E62" s="181"/>
      <c r="F62" s="181"/>
      <c r="G62" s="181"/>
      <c r="H62" s="181"/>
      <c r="I62" s="181"/>
      <c r="J62" s="181"/>
      <c r="K62" s="129"/>
      <c r="L62" s="181"/>
      <c r="M62" s="181"/>
      <c r="N62" s="181"/>
      <c r="O62" s="181"/>
      <c r="P62" s="181"/>
      <c r="Q62" s="181"/>
      <c r="R62" s="181"/>
      <c r="S62" s="181"/>
    </row>
    <row r="63" spans="1:19" ht="14.25">
      <c r="K63" s="129"/>
    </row>
    <row r="64" spans="1:19" ht="14.25">
      <c r="K64" s="129"/>
    </row>
  </sheetData>
  <sheetProtection algorithmName="SHA-512" hashValue="THH0EDkeA0wSNKMylhBit13mgkqHG4g8TM9LItQHComOUf0IftoP7XVhyINyDtwa9ORJ3FmoeRsIdvqUO4N6Ow==" saltValue="CpqgFmZjZbEgU/brhRIlpA==" spinCount="100000" sheet="1" objects="1" scenarios="1" selectLockedCells="1" selectUnlockedCells="1"/>
  <autoFilter ref="A1:S6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20" priority="7" stopIfTrue="1" operator="equal">
      <formula>0</formula>
    </cfRule>
  </conditionalFormatting>
  <conditionalFormatting sqref="A9:Q13">
    <cfRule type="cellIs" dxfId="19" priority="4" stopIfTrue="1" operator="equal">
      <formula>0</formula>
    </cfRule>
    <cfRule type="cellIs" dxfId="18" priority="5" stopIfTrue="1" operator="equal">
      <formula>15.5</formula>
    </cfRule>
    <cfRule type="cellIs" dxfId="17" priority="6" stopIfTrue="1" operator="equal">
      <formula>0</formula>
    </cfRule>
  </conditionalFormatting>
  <conditionalFormatting sqref="A21:Q25">
    <cfRule type="cellIs" dxfId="16" priority="3" stopIfTrue="1" operator="equal">
      <formula>0</formula>
    </cfRule>
  </conditionalFormatting>
  <conditionalFormatting sqref="A33:Q37">
    <cfRule type="cellIs" dxfId="15" priority="2" stopIfTrue="1" operator="equal">
      <formula>0</formula>
    </cfRule>
  </conditionalFormatting>
  <conditionalFormatting sqref="A45:Q49">
    <cfRule type="cellIs" dxfId="14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329">
        <f>GRef!Y1</f>
        <v>610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GRef!Y376</f>
        <v>216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IFERROR(VLOOKUP(GRef!B3,C_610,3,FALSE),'Base Calendar'!A9)</f>
        <v>2</v>
      </c>
      <c r="B9" s="124">
        <f>IFERROR(VLOOKUP(GRef!B4,C_610,3,FALSE),'Base Calendar'!B9)</f>
        <v>3</v>
      </c>
      <c r="C9" s="124">
        <f>IFERROR(VLOOKUP(GRef!B5,C_610,3,FALSE),'Base Calendar'!C9)</f>
        <v>4</v>
      </c>
      <c r="D9" s="124">
        <f>IFERROR(VLOOKUP(GRef!B6,C_610,3,FALSE),'Base Calendar'!D9)</f>
        <v>5</v>
      </c>
      <c r="E9" s="324">
        <f>IFERROR(VLOOKUP(GRef!B7,C_610,3,FALSE),'Base Calendar'!E9)</f>
        <v>6</v>
      </c>
      <c r="F9" s="146"/>
      <c r="G9" s="124">
        <f>IFERROR(VLOOKUP(GRef!B31,C_610,3,FALSE),'Base Calendar'!G9)</f>
        <v>0</v>
      </c>
      <c r="H9" s="124">
        <f>IFERROR(VLOOKUP(GRef!B32,C_610,3,FALSE),'Base Calendar'!H9)</f>
        <v>0</v>
      </c>
      <c r="I9" s="124">
        <f>IFERROR(VLOOKUP(GRef!B33,C_610,3,FALSE),'Base Calendar'!I9)</f>
        <v>1</v>
      </c>
      <c r="J9" s="124">
        <f>IFERROR(VLOOKUP(GRef!B34,C_610,3,FALSE),'Base Calendar'!J9)</f>
        <v>2</v>
      </c>
      <c r="K9" s="324">
        <f>IFERROR(VLOOKUP(GRef!B35,C_610,3,FALSE),'Base Calendar'!K9)</f>
        <v>3</v>
      </c>
      <c r="L9" s="146"/>
      <c r="M9" s="124" t="str">
        <f>IFERROR(VLOOKUP(GRef!B66,C_610,3,FALSE),'Base Calendar'!M9)</f>
        <v>●</v>
      </c>
      <c r="N9" s="124">
        <f>IFERROR(VLOOKUP(GRef!B67,C_610,3,FALSE),'Base Calendar'!N9)</f>
        <v>4</v>
      </c>
      <c r="O9" s="124">
        <f>IFERROR(VLOOKUP(GRef!B68,C_610,3,FALSE),'Base Calendar'!O9)</f>
        <v>5</v>
      </c>
      <c r="P9" s="124">
        <f>IFERROR(VLOOKUP(GRef!B69,C_610,3,FALSE),'Base Calendar'!P9)</f>
        <v>6</v>
      </c>
      <c r="Q9" s="324">
        <f>IFERROR(VLOOKUP(GRef!B70,C_610,3,FALSE),'Base Calendar'!Q9)</f>
        <v>7</v>
      </c>
      <c r="S9" s="147"/>
    </row>
    <row r="10" spans="1:19" ht="12" customHeight="1">
      <c r="A10" s="124">
        <f>IFERROR(VLOOKUP(GRef!B10,C_610,3,FALSE),'Base Calendar'!A10)</f>
        <v>9</v>
      </c>
      <c r="B10" s="124">
        <f>IFERROR(VLOOKUP(GRef!B11,C_610,3,FALSE),'Base Calendar'!B10)</f>
        <v>10</v>
      </c>
      <c r="C10" s="124">
        <f>IFERROR(VLOOKUP(GRef!B12,C_610,3,FALSE),'Base Calendar'!C10)</f>
        <v>11</v>
      </c>
      <c r="D10" s="124">
        <f>IFERROR(VLOOKUP(GRef!B13,C_610,3,FALSE),'Base Calendar'!D10)</f>
        <v>12</v>
      </c>
      <c r="E10" s="324">
        <f>IFERROR(VLOOKUP(GRef!B14,C_610,3,FALSE),'Base Calendar'!E10)</f>
        <v>13</v>
      </c>
      <c r="F10" s="323"/>
      <c r="G10" s="124">
        <f>IFERROR(VLOOKUP(GRef!B38,C_610,3,FALSE),'Base Calendar'!G10)</f>
        <v>6</v>
      </c>
      <c r="H10" s="124">
        <f>IFERROR(VLOOKUP(GRef!B39,C_610,3,FALSE),'Base Calendar'!H10)</f>
        <v>7</v>
      </c>
      <c r="I10" s="124">
        <f>IFERROR(VLOOKUP(GRef!B40,C_610,3,FALSE),'Base Calendar'!I10)</f>
        <v>8</v>
      </c>
      <c r="J10" s="124">
        <f>IFERROR(VLOOKUP(GRef!B41,C_610,3,FALSE),'Base Calendar'!J10)</f>
        <v>9</v>
      </c>
      <c r="K10" s="324">
        <f>IFERROR(VLOOKUP(GRef!B42,C_610,3,FALSE),'Base Calendar'!K10)</f>
        <v>10</v>
      </c>
      <c r="L10" s="146"/>
      <c r="M10" s="124">
        <f>IFERROR(VLOOKUP(GRef!B73,C_610,3,FALSE),'Base Calendar'!M10)</f>
        <v>10</v>
      </c>
      <c r="N10" s="124">
        <f>IFERROR(VLOOKUP(GRef!B74,C_610,3,FALSE),'Base Calendar'!N10)</f>
        <v>11</v>
      </c>
      <c r="O10" s="124">
        <f>IFERROR(VLOOKUP(GRef!B75,C_610,3,FALSE),'Base Calendar'!O10)</f>
        <v>12</v>
      </c>
      <c r="P10" s="124">
        <f>IFERROR(VLOOKUP(GRef!B76,C_610,3,FALSE),'Base Calendar'!P10)</f>
        <v>13</v>
      </c>
      <c r="Q10" s="324">
        <f>IFERROR(VLOOKUP(GRef!B77,C_610,3,FALSE),'Base Calendar'!Q10)</f>
        <v>14</v>
      </c>
    </row>
    <row r="11" spans="1:19" ht="12" customHeight="1">
      <c r="A11" s="124">
        <f>IFERROR(VLOOKUP(GRef!B17,C_610,3,FALSE),'Base Calendar'!A11)</f>
        <v>16</v>
      </c>
      <c r="B11" s="124">
        <f>IFERROR(VLOOKUP(GRef!B18,C_610,3,FALSE),'Base Calendar'!B11)</f>
        <v>17</v>
      </c>
      <c r="C11" s="124">
        <f>IFERROR(VLOOKUP(GRef!B19,C_610,3,FALSE),'Base Calendar'!C11)</f>
        <v>18</v>
      </c>
      <c r="D11" s="124">
        <f>IFERROR(VLOOKUP(GRef!B20,C_610,3,FALSE),'Base Calendar'!D11)</f>
        <v>19</v>
      </c>
      <c r="E11" s="324">
        <f>IFERROR(VLOOKUP(GRef!B21,C_610,3,FALSE),'Base Calendar'!E11)</f>
        <v>20</v>
      </c>
      <c r="F11" s="146"/>
      <c r="G11" s="124">
        <f>IFERROR(VLOOKUP(GRef!B45,C_610,3,FALSE),'Base Calendar'!G11)</f>
        <v>13</v>
      </c>
      <c r="H11" s="124">
        <f>IFERROR(VLOOKUP(GRef!B46,C_610,3,FALSE),'Base Calendar'!H11)</f>
        <v>14</v>
      </c>
      <c r="I11" s="124">
        <f>IFERROR(VLOOKUP(GRef!B47,C_610,3,FALSE),'Base Calendar'!I11)</f>
        <v>15</v>
      </c>
      <c r="J11" s="124">
        <f>IFERROR(VLOOKUP(GRef!B48,C_610,3,FALSE),'Base Calendar'!J11)</f>
        <v>16</v>
      </c>
      <c r="K11" s="324">
        <f>IFERROR(VLOOKUP(GRef!B49,C_610,3,FALSE),'Base Calendar'!K11)</f>
        <v>17</v>
      </c>
      <c r="L11" s="146"/>
      <c r="M11" s="124">
        <f>IFERROR(VLOOKUP(GRef!B80,C_610,3,FALSE),'Base Calendar'!M11)</f>
        <v>17</v>
      </c>
      <c r="N11" s="124">
        <f>IFERROR(VLOOKUP(GRef!B81,C_610,3,FALSE),'Base Calendar'!N11)</f>
        <v>18</v>
      </c>
      <c r="O11" s="124">
        <f>IFERROR(VLOOKUP(GRef!B82,C_610,3,FALSE),'Base Calendar'!O11)</f>
        <v>19</v>
      </c>
      <c r="P11" s="124">
        <f>IFERROR(VLOOKUP(GRef!B83,C_610,3,FALSE),'Base Calendar'!P11)</f>
        <v>20</v>
      </c>
      <c r="Q11" s="324">
        <f>IFERROR(VLOOKUP(GRef!B84,C_610,3,FALSE),'Base Calendar'!Q11)</f>
        <v>21</v>
      </c>
    </row>
    <row r="12" spans="1:19" ht="12" customHeight="1">
      <c r="A12" s="124" t="str">
        <f>IFERROR(VLOOKUP(GRef!B24,C_610,3,FALSE),'Base Calendar'!A12)</f>
        <v></v>
      </c>
      <c r="B12" s="124">
        <f>IFERROR(VLOOKUP(GRef!B25,C_610,3,FALSE),'Base Calendar'!B12)</f>
        <v>24</v>
      </c>
      <c r="C12" s="124">
        <f>IFERROR(VLOOKUP(GRef!B26,C_610,3,FALSE),'Base Calendar'!C12)</f>
        <v>25</v>
      </c>
      <c r="D12" s="124">
        <f>IFERROR(VLOOKUP(GRef!B27,C_610,3,FALSE),'Base Calendar'!D12)</f>
        <v>26</v>
      </c>
      <c r="E12" s="324" t="str">
        <f>IFERROR(VLOOKUP(GRef!B28,C_610,3,FALSE),'Base Calendar'!E12)</f>
        <v>◯</v>
      </c>
      <c r="F12" s="146"/>
      <c r="G12" s="124">
        <f>IFERROR(VLOOKUP(GRef!B52,C_610,3,FALSE),'Base Calendar'!G12)</f>
        <v>20</v>
      </c>
      <c r="H12" s="124">
        <f>IFERROR(VLOOKUP(GRef!B53,C_610,3,FALSE),'Base Calendar'!H12)</f>
        <v>21</v>
      </c>
      <c r="I12" s="124">
        <f>IFERROR(VLOOKUP(GRef!B54,C_610,3,FALSE),'Base Calendar'!I12)</f>
        <v>22</v>
      </c>
      <c r="J12" s="124">
        <f>IFERROR(VLOOKUP(GRef!B55,C_610,3,FALSE),'Base Calendar'!J12)</f>
        <v>23</v>
      </c>
      <c r="K12" s="324">
        <f>IFERROR(VLOOKUP(GRef!B56,C_610,3,FALSE),'Base Calendar'!K12)</f>
        <v>24</v>
      </c>
      <c r="L12" s="146"/>
      <c r="M12" s="124">
        <f>IFERROR(VLOOKUP(GRef!B87,C_610,3,FALSE),'Base Calendar'!M12)</f>
        <v>24</v>
      </c>
      <c r="N12" s="124">
        <f>IFERROR(VLOOKUP(GRef!B88,C_610,3,FALSE),'Base Calendar'!N12)</f>
        <v>25</v>
      </c>
      <c r="O12" s="124">
        <f>IFERROR(VLOOKUP(GRef!B89,C_610,3,FALSE),'Base Calendar'!O12)</f>
        <v>26</v>
      </c>
      <c r="P12" s="124">
        <f>IFERROR(VLOOKUP(GRef!B90,C_610,3,FALSE),'Base Calendar'!P12)</f>
        <v>27</v>
      </c>
      <c r="Q12" s="324">
        <f>IFERROR(VLOOKUP(GRef!B91,C_610,3,FALSE),'Base Calendar'!Q12)</f>
        <v>28</v>
      </c>
    </row>
    <row r="13" spans="1:19" ht="12" customHeight="1" thickBot="1">
      <c r="A13" s="325">
        <f>IFERROR(VLOOKUP(GRef!B31,C_610,3,FALSE),'Base Calendar'!A13)</f>
        <v>30</v>
      </c>
      <c r="B13" s="325">
        <f>IFERROR(VLOOKUP(GRef!B32,C_610,3,FALSE),'Base Calendar'!B13)</f>
        <v>31</v>
      </c>
      <c r="C13" s="325">
        <f>IFERROR(VLOOKUP(GRef!B33,C_610,3,FALSE),'Base Calendar'!C13)</f>
        <v>0</v>
      </c>
      <c r="D13" s="325"/>
      <c r="E13" s="326">
        <f>IFERROR(VLOOKUP(GRef!B35,C_610,3,FALSE),'Base Calendar'!E13)</f>
        <v>0</v>
      </c>
      <c r="F13" s="146"/>
      <c r="G13" s="325">
        <f>IFERROR(VLOOKUP(GRef!B59,C_610,3,FALSE),'Base Calendar'!G13)</f>
        <v>27</v>
      </c>
      <c r="H13" s="325">
        <f>IFERROR(VLOOKUP(GRef!B60,C_610,3,FALSE),'Base Calendar'!H13)</f>
        <v>28</v>
      </c>
      <c r="I13" s="325">
        <f>IFERROR(VLOOKUP(GRef!B61,C_610,3,FALSE),'Base Calendar'!I13)</f>
        <v>29</v>
      </c>
      <c r="J13" s="325">
        <f>IFERROR(VLOOKUP(GRef!B62,C_610,3,FALSE),'Base Calendar'!J13)</f>
        <v>30</v>
      </c>
      <c r="K13" s="326">
        <f>IFERROR(VLOOKUP(GRef!B63,C_610,3,FALSE),'Base Calendar'!K13)</f>
        <v>31</v>
      </c>
      <c r="L13" s="146"/>
      <c r="M13" s="325">
        <f>IFERROR(VLOOKUP(GRef!B94,C_610,3,FALSE),'Base Calendar'!M13)</f>
        <v>0</v>
      </c>
      <c r="N13" s="325">
        <f>IFERROR(VLOOKUP(GRef!B95,C_610,3,FALSE),'Base Calendar'!N13)</f>
        <v>0</v>
      </c>
      <c r="O13" s="325">
        <f>IFERROR(VLOOKUP(GRef!B96,C_610,3,FALSE),'Base Calendar'!O13)</f>
        <v>0</v>
      </c>
      <c r="P13" s="325">
        <f>IFERROR(VLOOKUP(GRef!B97,C_610,3,FALSE),'Base Calendar'!P13)</f>
        <v>0</v>
      </c>
      <c r="Q13" s="326">
        <f>IFERROR(VLOOKUP(GRef!B98,C_610,3,FALSE),'Base Calendar'!Q13)</f>
        <v>0</v>
      </c>
    </row>
    <row r="14" spans="1:19" ht="12" customHeight="1">
      <c r="A14" s="148">
        <f>DAY(GRef!Y377)</f>
        <v>23</v>
      </c>
      <c r="B14" s="149" t="s">
        <v>28</v>
      </c>
      <c r="C14" s="149"/>
      <c r="D14" s="149"/>
      <c r="E14" s="149"/>
      <c r="F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 t="s">
        <v>136</v>
      </c>
      <c r="B15" s="152" t="s">
        <v>44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 t="s">
        <v>134</v>
      </c>
      <c r="B16" s="152" t="s">
        <v>135</v>
      </c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IFERROR(VLOOKUP(GRef!B94,C_610,3,FALSE),'Base Calendar'!A21)</f>
        <v>1</v>
      </c>
      <c r="B21" s="124">
        <f>IFERROR(VLOOKUP(GRef!B95,C_610,3,FALSE),'Base Calendar'!B21)</f>
        <v>2</v>
      </c>
      <c r="C21" s="124">
        <f>IFERROR(VLOOKUP(GRef!B96,C_610,3,FALSE),'Base Calendar'!C21)</f>
        <v>3</v>
      </c>
      <c r="D21" s="124">
        <f>IFERROR(VLOOKUP(GRef!B97,C_610,3,FALSE),'Base Calendar'!D21)</f>
        <v>4</v>
      </c>
      <c r="E21" s="324">
        <f>IFERROR(VLOOKUP(GRef!B98,C_610,3,FALSE),'Base Calendar'!E21)</f>
        <v>5</v>
      </c>
      <c r="F21" s="146"/>
      <c r="G21" s="124" t="str">
        <f>IFERROR(VLOOKUP(GRef!B122,C_610,3,FALSE),'Base Calendar'!G21)</f>
        <v xml:space="preserve"> </v>
      </c>
      <c r="H21" s="124">
        <f>IFERROR(VLOOKUP(GRef!B123,C_610,3,FALSE),'Base Calendar'!H21)</f>
        <v>0</v>
      </c>
      <c r="I21" s="124">
        <f>IFERROR(VLOOKUP(GRef!B124,C_610,3,FALSE),'Base Calendar'!I21)</f>
        <v>0</v>
      </c>
      <c r="J21" s="124">
        <f>IFERROR(VLOOKUP(GRef!B125,C_610,3,FALSE),'Base Calendar'!J21)</f>
        <v>1</v>
      </c>
      <c r="K21" s="324">
        <f>IFERROR(VLOOKUP(GRef!B126,C_610,3,FALSE),'Base Calendar'!K21)</f>
        <v>2</v>
      </c>
      <c r="L21" s="146"/>
      <c r="M21" s="124">
        <f>IFERROR(VLOOKUP(GRef!B157,C_610,3,FALSE),'Base Calendar'!M21)</f>
        <v>3</v>
      </c>
      <c r="N21" s="124">
        <f>IFERROR(VLOOKUP(GRef!B158,C_610,3,FALSE),'Base Calendar'!N21)</f>
        <v>4</v>
      </c>
      <c r="O21" s="124">
        <f>IFERROR(VLOOKUP(GRef!B159,C_610,3,FALSE),'Base Calendar'!O21)</f>
        <v>5</v>
      </c>
      <c r="P21" s="124">
        <f>IFERROR(VLOOKUP(GRef!B160,C_610,3,FALSE),'Base Calendar'!P21)</f>
        <v>6</v>
      </c>
      <c r="Q21" s="324">
        <f>IFERROR(VLOOKUP(GRef!B161,C_610,3,FALSE),'Base Calendar'!Q21)</f>
        <v>7</v>
      </c>
    </row>
    <row r="22" spans="1:17" ht="12" customHeight="1">
      <c r="A22" s="124">
        <f>IFERROR(VLOOKUP(GRef!B101,C_610,3,FALSE),'Base Calendar'!A22)</f>
        <v>8</v>
      </c>
      <c r="B22" s="124">
        <f>IFERROR(VLOOKUP(GRef!B102,C_610,3,FALSE),'Base Calendar'!B22)</f>
        <v>9</v>
      </c>
      <c r="C22" s="124">
        <f>IFERROR(VLOOKUP(GRef!B103,C_610,3,FALSE),'Base Calendar'!C22)</f>
        <v>10</v>
      </c>
      <c r="D22" s="124">
        <f>IFERROR(VLOOKUP(GRef!B104,C_610,3,FALSE),'Base Calendar'!D22)</f>
        <v>11</v>
      </c>
      <c r="E22" s="324">
        <f>IFERROR(VLOOKUP(GRef!B105,C_610,3,FALSE),'Base Calendar'!E22)</f>
        <v>12</v>
      </c>
      <c r="F22" s="146"/>
      <c r="G22" s="124">
        <f>IFERROR(VLOOKUP(GRef!B129,C_610,3,FALSE),'Base Calendar'!G22)</f>
        <v>5</v>
      </c>
      <c r="H22" s="124">
        <f>IFERROR(VLOOKUP(GRef!B130,C_610,3,FALSE),'Base Calendar'!H22)</f>
        <v>6</v>
      </c>
      <c r="I22" s="124">
        <f>IFERROR(VLOOKUP(GRef!B131,C_610,3,FALSE),'Base Calendar'!I22)</f>
        <v>7</v>
      </c>
      <c r="J22" s="124">
        <f>IFERROR(VLOOKUP(GRef!B132,C_610,3,FALSE),'Base Calendar'!J22)</f>
        <v>8</v>
      </c>
      <c r="K22" s="324">
        <f>IFERROR(VLOOKUP(GRef!B133,C_610,3,FALSE),'Base Calendar'!K22)</f>
        <v>9</v>
      </c>
      <c r="L22" s="146"/>
      <c r="M22" s="124">
        <f>IFERROR(VLOOKUP(GRef!B164,C_610,3,FALSE),'Base Calendar'!M22)</f>
        <v>10</v>
      </c>
      <c r="N22" s="124">
        <f>IFERROR(VLOOKUP(GRef!B165,C_610,3,FALSE),'Base Calendar'!N22)</f>
        <v>11</v>
      </c>
      <c r="O22" s="124">
        <f>IFERROR(VLOOKUP(GRef!B166,C_610,3,FALSE),'Base Calendar'!O22)</f>
        <v>12</v>
      </c>
      <c r="P22" s="124">
        <f>IFERROR(VLOOKUP(GRef!B167,C_610,3,FALSE),'Base Calendar'!P22)</f>
        <v>13</v>
      </c>
      <c r="Q22" s="324">
        <f>IFERROR(VLOOKUP(GRef!B168,C_610,3,FALSE),'Base Calendar'!Q22)</f>
        <v>14</v>
      </c>
    </row>
    <row r="23" spans="1:17" ht="12" customHeight="1">
      <c r="A23" s="124">
        <f>IFERROR(VLOOKUP(GRef!B108,C_610,3,FALSE),'Base Calendar'!A23)</f>
        <v>15</v>
      </c>
      <c r="B23" s="124">
        <f>IFERROR(VLOOKUP(GRef!B109,C_610,3,FALSE),'Base Calendar'!B23)</f>
        <v>16</v>
      </c>
      <c r="C23" s="124">
        <f>IFERROR(VLOOKUP(GRef!B110,C_610,3,FALSE),'Base Calendar'!C23)</f>
        <v>17</v>
      </c>
      <c r="D23" s="124">
        <f>IFERROR(VLOOKUP(GRef!B111,C_610,3,FALSE),'Base Calendar'!D23)</f>
        <v>18</v>
      </c>
      <c r="E23" s="324">
        <f>IFERROR(VLOOKUP(GRef!B112,C_610,3,FALSE),'Base Calendar'!E23)</f>
        <v>19</v>
      </c>
      <c r="F23" s="146"/>
      <c r="G23" s="124">
        <f>IFERROR(VLOOKUP(GRef!B136,C_610,3,FALSE),'Base Calendar'!G23)</f>
        <v>12</v>
      </c>
      <c r="H23" s="124">
        <f>IFERROR(VLOOKUP(GRef!B137,C_610,3,FALSE),'Base Calendar'!H23)</f>
        <v>13</v>
      </c>
      <c r="I23" s="124">
        <f>IFERROR(VLOOKUP(GRef!B138,C_610,3,FALSE),'Base Calendar'!I23)</f>
        <v>14</v>
      </c>
      <c r="J23" s="124">
        <f>IFERROR(VLOOKUP(GRef!B139,C_610,3,FALSE),'Base Calendar'!J23)</f>
        <v>15</v>
      </c>
      <c r="K23" s="324">
        <f>IFERROR(VLOOKUP(GRef!B140,C_610,3,FALSE),'Base Calendar'!K23)</f>
        <v>16</v>
      </c>
      <c r="L23" s="146"/>
      <c r="M23" s="124">
        <f>IFERROR(VLOOKUP(GRef!B171,C_610,3,FALSE),'Base Calendar'!M23)</f>
        <v>17</v>
      </c>
      <c r="N23" s="124">
        <f>IFERROR(VLOOKUP(GRef!B172,C_610,3,FALSE),'Base Calendar'!N23)</f>
        <v>18</v>
      </c>
      <c r="O23" s="124">
        <f>IFERROR(VLOOKUP(GRef!B173,C_610,3,FALSE),'Base Calendar'!O23)</f>
        <v>19</v>
      </c>
      <c r="P23" s="124">
        <f>IFERROR(VLOOKUP(GRef!B174,C_610,3,FALSE),'Base Calendar'!P23)</f>
        <v>20</v>
      </c>
      <c r="Q23" s="324">
        <f>IFERROR(VLOOKUP(GRef!B175,C_610,3,FALSE),'Base Calendar'!Q23)</f>
        <v>21</v>
      </c>
    </row>
    <row r="24" spans="1:17" ht="12" customHeight="1">
      <c r="A24" s="124">
        <f>IFERROR(VLOOKUP(GRef!B115,C_610,3,FALSE),'Base Calendar'!A24)</f>
        <v>22</v>
      </c>
      <c r="B24" s="124">
        <f>IFERROR(VLOOKUP(GRef!B116,C_610,3,FALSE),'Base Calendar'!B24)</f>
        <v>23</v>
      </c>
      <c r="C24" s="124">
        <f>IFERROR(VLOOKUP(GRef!B117,C_610,3,FALSE),'Base Calendar'!C24)</f>
        <v>24</v>
      </c>
      <c r="D24" s="124">
        <f>IFERROR(VLOOKUP(GRef!B118,C_610,3,FALSE),'Base Calendar'!D24)</f>
        <v>25</v>
      </c>
      <c r="E24" s="324">
        <f>IFERROR(VLOOKUP(GRef!B119,C_610,3,FALSE),'Base Calendar'!E24)</f>
        <v>26</v>
      </c>
      <c r="F24" s="146"/>
      <c r="G24" s="124" t="str">
        <f>IFERROR(VLOOKUP(GRef!B143,C_610,3,FALSE),'Base Calendar'!G24)</f>
        <v>◯</v>
      </c>
      <c r="H24" s="124" t="str">
        <f>IFERROR(VLOOKUP(GRef!B144,C_610,3,FALSE),'Base Calendar'!H24)</f>
        <v>◯</v>
      </c>
      <c r="I24" s="124" t="str">
        <f>IFERROR(VLOOKUP(GRef!B145,C_610,3,FALSE),'Base Calendar'!I24)</f>
        <v>◯</v>
      </c>
      <c r="J24" s="124" t="str">
        <f>IFERROR(VLOOKUP(GRef!B146,C_610,3,FALSE),'Base Calendar'!J24)</f>
        <v>●</v>
      </c>
      <c r="K24" s="324" t="str">
        <f>IFERROR(VLOOKUP(GRef!B147,C_610,3,FALSE),'Base Calendar'!K24)</f>
        <v>●</v>
      </c>
      <c r="L24" s="146"/>
      <c r="M24" s="124" t="str">
        <f>IFERROR(VLOOKUP(GRef!B178,C_610,3,FALSE),'Base Calendar'!M24)</f>
        <v>◯</v>
      </c>
      <c r="N24" s="124" t="str">
        <f>IFERROR(VLOOKUP(GRef!B179,C_610,3,FALSE),'Base Calendar'!N24)</f>
        <v>●</v>
      </c>
      <c r="O24" s="124" t="str">
        <f>IFERROR(VLOOKUP(GRef!B180,C_610,3,FALSE),'Base Calendar'!O24)</f>
        <v>◯</v>
      </c>
      <c r="P24" s="124" t="str">
        <f>IFERROR(VLOOKUP(GRef!B181,C_610,3,FALSE),'Base Calendar'!P24)</f>
        <v>◯</v>
      </c>
      <c r="Q24" s="324" t="str">
        <f>IFERROR(VLOOKUP(GRef!B182,C_610,3,FALSE),'Base Calendar'!Q24)</f>
        <v>◯</v>
      </c>
    </row>
    <row r="25" spans="1:17" ht="12" customHeight="1" thickBot="1">
      <c r="A25" s="325">
        <f>IFERROR(VLOOKUP(GRef!B122,C_610,3,FALSE),'Base Calendar'!A25)</f>
        <v>29</v>
      </c>
      <c r="B25" s="325">
        <f>IFERROR(VLOOKUP(GRef!B123,C_610,3,FALSE),'Base Calendar'!B25)</f>
        <v>30</v>
      </c>
      <c r="C25" s="325">
        <f>IFERROR(VLOOKUP(GRef!B124,C_610,3,FALSE),'Base Calendar'!C25)</f>
        <v>31</v>
      </c>
      <c r="D25" s="325">
        <f>IFERROR(VLOOKUP(GRef!B125,C_610,3,FALSE),'Base Calendar'!D25)</f>
        <v>0</v>
      </c>
      <c r="E25" s="326">
        <f>IFERROR(VLOOKUP(GRef!B126,C_610,3,FALSE),'Base Calendar'!E25)</f>
        <v>0</v>
      </c>
      <c r="F25" s="157"/>
      <c r="G25" s="325">
        <f>IFERROR(VLOOKUP(GRef!B150,C_610,3,FALSE),'Base Calendar'!G25)</f>
        <v>26</v>
      </c>
      <c r="H25" s="325">
        <f>IFERROR(VLOOKUP(GRef!B151,C_610,3,FALSE),'Base Calendar'!H25)</f>
        <v>27</v>
      </c>
      <c r="I25" s="325">
        <f>IFERROR(VLOOKUP(GRef!B152,C_610,3,FALSE),'Base Calendar'!I25)</f>
        <v>28</v>
      </c>
      <c r="J25" s="325">
        <f>IFERROR(VLOOKUP(GRef!B153,C_610,3,FALSE),'Base Calendar'!J25)</f>
        <v>29</v>
      </c>
      <c r="K25" s="326">
        <f>IFERROR(VLOOKUP(GRef!B154,C_610,3,FALSE),'Base Calendar'!K25)</f>
        <v>30</v>
      </c>
      <c r="L25" s="146"/>
      <c r="M25" s="325" t="str">
        <f>IFERROR(VLOOKUP(GRef!B185,C_610,3,FALSE),'Base Calendar'!M25)</f>
        <v>◯</v>
      </c>
      <c r="N25" s="325">
        <f>IFERROR(VLOOKUP(GRef!I44,C_610,3,FALSE),'Base Calendar'!N25)</f>
        <v>0</v>
      </c>
      <c r="O25" s="325">
        <f>IFERROR(VLOOKUP(GRef!I45,C_610,3,FALSE),'Base Calendar'!O25)</f>
        <v>0</v>
      </c>
      <c r="P25" s="325">
        <f>IFERROR(VLOOKUP(GRef!I46,C_610,3,FALSE),'Base Calendar'!P25)</f>
        <v>0</v>
      </c>
      <c r="Q25" s="326">
        <f>IFERROR(VLOOKUP(GRef!I47,C_610,3,FALSE),'Base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IFERROR(VLOOKUP(GRef!B186,C_610,3,FALSE),'Base Calendar'!B33)</f>
        <v>●</v>
      </c>
      <c r="C33" s="124" t="str">
        <f>IFERROR(VLOOKUP(GRef!B187,C_610,3,FALSE),'Base Calendar'!C33)</f>
        <v>◯</v>
      </c>
      <c r="D33" s="124" t="str">
        <f>IFERROR(VLOOKUP(GRef!B188,C_610,3,FALSE),'Base Calendar'!D33)</f>
        <v>◯</v>
      </c>
      <c r="E33" s="324" t="str">
        <f>IFERROR(VLOOKUP(GRef!B189,C_610,3,FALSE),'Base Calendar'!E33)</f>
        <v>◯</v>
      </c>
      <c r="F33" s="146"/>
      <c r="G33" s="124" t="str">
        <f>IFERROR(VLOOKUP(GRef!B213,C_610,3,FALSE),'Base Calendar'!G33)</f>
        <v xml:space="preserve"> </v>
      </c>
      <c r="H33" s="124" t="str">
        <f>IFERROR(VLOOKUP(GRef!B214,C_610,3,FALSE),'Base Calendar'!H33)</f>
        <v xml:space="preserve"> </v>
      </c>
      <c r="I33" s="124">
        <f>IFERROR(VLOOKUP(GRef!B215,C_610,3,FALSE),'Base Calendar'!I33)</f>
        <v>0</v>
      </c>
      <c r="J33" s="124">
        <f>IFERROR(VLOOKUP(GRef!B216,C_610,3,FALSE),'Base Calendar'!J33)</f>
        <v>0</v>
      </c>
      <c r="K33" s="324">
        <f>IFERROR(VLOOKUP(GRef!B217,C_610,3,FALSE),'Base Calendar'!K33)</f>
        <v>1</v>
      </c>
      <c r="L33" s="146"/>
      <c r="M33" s="124">
        <f>IFERROR(VLOOKUP(GRef!B241,C_610,3,FALSE),'Base Calendar'!M33)</f>
        <v>0</v>
      </c>
      <c r="N33" s="124" t="str">
        <f>IFERROR(VLOOKUP(GRef!B242,C_610,3,FALSE),'Base Calendar'!N33)</f>
        <v xml:space="preserve"> </v>
      </c>
      <c r="O33" s="124">
        <f>IFERROR(VLOOKUP(GRef!B243,C_610,3,FALSE),'Base Calendar'!O33)</f>
        <v>0</v>
      </c>
      <c r="P33" s="124">
        <f>IFERROR(VLOOKUP(GRef!B244,C_610,3,FALSE),'Base Calendar'!P33)</f>
        <v>0</v>
      </c>
      <c r="Q33" s="324">
        <f>IFERROR(VLOOKUP(GRef!B245,C_610,3,FALSE),'Base Calendar'!Q33)</f>
        <v>1</v>
      </c>
    </row>
    <row r="34" spans="1:17" ht="12" customHeight="1">
      <c r="A34" s="124">
        <f>IFERROR(VLOOKUP(GRef!B192,C_610,3,FALSE),'Base Calendar'!A34)</f>
        <v>7</v>
      </c>
      <c r="B34" s="124">
        <f>IFERROR(VLOOKUP(GRef!B193,C_610,3,FALSE),'Base Calendar'!B34)</f>
        <v>8</v>
      </c>
      <c r="C34" s="124">
        <f>IFERROR(VLOOKUP(GRef!B194,C_610,3,FALSE),'Base Calendar'!C34)</f>
        <v>9</v>
      </c>
      <c r="D34" s="124">
        <f>IFERROR(VLOOKUP(GRef!B195,C_610,3,FALSE),'Base Calendar'!D34)</f>
        <v>10</v>
      </c>
      <c r="E34" s="324">
        <f>IFERROR(VLOOKUP(GRef!B196,C_610,3,FALSE),'Base Calendar'!E34)</f>
        <v>11</v>
      </c>
      <c r="F34" s="146"/>
      <c r="G34" s="124">
        <f>IFERROR(VLOOKUP(GRef!B220,C_610,3,FALSE),'Base Calendar'!G34)</f>
        <v>4</v>
      </c>
      <c r="H34" s="124">
        <f>IFERROR(VLOOKUP(GRef!B221,C_610,3,FALSE),'Base Calendar'!H34)</f>
        <v>5</v>
      </c>
      <c r="I34" s="124">
        <f>IFERROR(VLOOKUP(GRef!B222,C_610,3,FALSE),'Base Calendar'!I34)</f>
        <v>6</v>
      </c>
      <c r="J34" s="124">
        <f>IFERROR(VLOOKUP(GRef!B223,C_610,3,FALSE),'Base Calendar'!J34)</f>
        <v>7</v>
      </c>
      <c r="K34" s="324">
        <f>IFERROR(VLOOKUP(GRef!B224,C_610,3,FALSE),'Base Calendar'!K34)</f>
        <v>8</v>
      </c>
      <c r="L34" s="146"/>
      <c r="M34" s="124">
        <f>IFERROR(VLOOKUP(GRef!B248,C_610,3,FALSE),'Base Calendar'!M34)</f>
        <v>4</v>
      </c>
      <c r="N34" s="124">
        <f>IFERROR(VLOOKUP(GRef!B249,C_610,3,FALSE),'Base Calendar'!N34)</f>
        <v>5</v>
      </c>
      <c r="O34" s="124">
        <f>IFERROR(VLOOKUP(GRef!B250,C_610,3,FALSE),'Base Calendar'!O34)</f>
        <v>6</v>
      </c>
      <c r="P34" s="124">
        <f>IFERROR(VLOOKUP(GRef!B251,C_610,3,FALSE),'Base Calendar'!P34)</f>
        <v>7</v>
      </c>
      <c r="Q34" s="324">
        <f>IFERROR(VLOOKUP(GRef!B252,C_610,3,FALSE),'Base Calendar'!Q34)</f>
        <v>8</v>
      </c>
    </row>
    <row r="35" spans="1:17" ht="12" customHeight="1">
      <c r="A35" s="124">
        <f>IFERROR(VLOOKUP(GRef!B199,C_610,3,FALSE),'Base Calendar'!A35)</f>
        <v>14</v>
      </c>
      <c r="B35" s="124">
        <f>IFERROR(VLOOKUP(GRef!B200,C_610,3,FALSE),'Base Calendar'!B35)</f>
        <v>15</v>
      </c>
      <c r="C35" s="124">
        <f>IFERROR(VLOOKUP(GRef!B201,C_610,3,FALSE),'Base Calendar'!C35)</f>
        <v>16</v>
      </c>
      <c r="D35" s="124">
        <f>IFERROR(VLOOKUP(GRef!B202,C_610,3,FALSE),'Base Calendar'!D35)</f>
        <v>17</v>
      </c>
      <c r="E35" s="324">
        <f>IFERROR(VLOOKUP(GRef!B203,C_610,3,FALSE),'Base Calendar'!E35)</f>
        <v>18</v>
      </c>
      <c r="F35" s="146"/>
      <c r="G35" s="124">
        <f>IFERROR(VLOOKUP(GRef!B227,C_610,3,FALSE),'Base Calendar'!G35)</f>
        <v>11</v>
      </c>
      <c r="H35" s="124">
        <f>IFERROR(VLOOKUP(GRef!B228,C_610,3,FALSE),'Base Calendar'!H35)</f>
        <v>12</v>
      </c>
      <c r="I35" s="124">
        <f>IFERROR(VLOOKUP(GRef!B229,C_610,3,FALSE),'Base Calendar'!I35)</f>
        <v>13</v>
      </c>
      <c r="J35" s="124">
        <f>IFERROR(VLOOKUP(GRef!B230,C_610,3,FALSE),'Base Calendar'!J35)</f>
        <v>14</v>
      </c>
      <c r="K35" s="324">
        <f>IFERROR(VLOOKUP(GRef!B231,C_610,3,FALSE),'Base Calendar'!K35)</f>
        <v>15</v>
      </c>
      <c r="L35" s="146"/>
      <c r="M35" s="124">
        <f>IFERROR(VLOOKUP(GRef!B255,C_610,3,FALSE),'Base Calendar'!M35)</f>
        <v>11</v>
      </c>
      <c r="N35" s="124">
        <f>IFERROR(VLOOKUP(GRef!B256,C_610,3,FALSE),'Base Calendar'!N35)</f>
        <v>12</v>
      </c>
      <c r="O35" s="124">
        <f>IFERROR(VLOOKUP(GRef!B257,C_610,3,FALSE),'Base Calendar'!O35)</f>
        <v>13</v>
      </c>
      <c r="P35" s="124">
        <f>IFERROR(VLOOKUP(GRef!B258,C_610,3,FALSE),'Base Calendar'!P35)</f>
        <v>14</v>
      </c>
      <c r="Q35" s="324">
        <f>IFERROR(VLOOKUP(GRef!B249,C_610,3,FALSE),'Base Calendar'!Q35)</f>
        <v>15</v>
      </c>
    </row>
    <row r="36" spans="1:17" ht="12" customHeight="1">
      <c r="A36" s="124" t="str">
        <f>IFERROR(VLOOKUP(GRef!B206,C_610,3,FALSE),'Base Calendar'!A36)</f>
        <v>◯</v>
      </c>
      <c r="B36" s="124">
        <f>IFERROR(VLOOKUP(GRef!B207,C_610,3,FALSE),'Base Calendar'!B36)</f>
        <v>22</v>
      </c>
      <c r="C36" s="124">
        <f>IFERROR(VLOOKUP(GRef!B208,C_610,3,FALSE),'Base Calendar'!C36)</f>
        <v>23</v>
      </c>
      <c r="D36" s="124">
        <f>IFERROR(VLOOKUP(GRef!B209,C_610,3,FALSE),'Base Calendar'!D36)</f>
        <v>24</v>
      </c>
      <c r="E36" s="324">
        <f>IFERROR(VLOOKUP(GRef!B210,C_610,3,FALSE),'Base Calendar'!E36)</f>
        <v>25</v>
      </c>
      <c r="F36" s="146"/>
      <c r="G36" s="124" t="str">
        <f>IFERROR(VLOOKUP(GRef!B234,C_610,3,FALSE),'Base Calendar'!G36)</f>
        <v>◯</v>
      </c>
      <c r="H36" s="124">
        <f>IFERROR(VLOOKUP(GRef!B235,C_610,3,FALSE),'Base Calendar'!H36)</f>
        <v>19</v>
      </c>
      <c r="I36" s="124">
        <f>IFERROR(VLOOKUP(GRef!B236,C_610,3,FALSE),'Base Calendar'!I36)</f>
        <v>20</v>
      </c>
      <c r="J36" s="124">
        <f>IFERROR(VLOOKUP(GRef!B237,C_610,3,FALSE),'Base Calendar'!J36)</f>
        <v>21</v>
      </c>
      <c r="K36" s="324">
        <f>IFERROR(VLOOKUP(GRef!B238,C_610,3,FALSE),'Base Calendar'!K36)</f>
        <v>22</v>
      </c>
      <c r="L36" s="146"/>
      <c r="M36" s="124" t="str">
        <f>IFERROR(VLOOKUP(GRef!B262,C_610,3,FALSE),'Base Calendar'!M36)</f>
        <v>◯</v>
      </c>
      <c r="N36" s="124" t="str">
        <f>IFERROR(VLOOKUP(GRef!B263,C_610,3,FALSE),'Base Calendar'!N36)</f>
        <v>◯</v>
      </c>
      <c r="O36" s="124" t="str">
        <f>IFERROR(VLOOKUP(GRef!B264,C_610,3,FALSE),'Base Calendar'!O36)</f>
        <v>◯</v>
      </c>
      <c r="P36" s="124" t="str">
        <f>IFERROR(VLOOKUP(GRef!B265,C_610,3,FALSE),'Base Calendar'!P36)</f>
        <v>◯</v>
      </c>
      <c r="Q36" s="324" t="str">
        <f>IFERROR(VLOOKUP(GRef!B266,C_610,3,FALSE),'Base Calendar'!Q36)</f>
        <v>◯</v>
      </c>
    </row>
    <row r="37" spans="1:17" ht="12" customHeight="1" thickBot="1">
      <c r="A37" s="325">
        <f>IFERROR(VLOOKUP(GRef!B213,C_610,3,FALSE),'Base Calendar'!A37)</f>
        <v>28</v>
      </c>
      <c r="B37" s="325">
        <f>IFERROR(VLOOKUP(GRef!B214,C_610,3,FALSE),'Base Calendar'!B37)</f>
        <v>29</v>
      </c>
      <c r="C37" s="325">
        <f>IFERROR(VLOOKUP(GRef!B215,C_610,3,FALSE),'Base Calendar'!C37)</f>
        <v>30</v>
      </c>
      <c r="D37" s="325">
        <f>IFERROR(VLOOKUP(GRef!B216,C_610,3,FALSE),'Base Calendar'!D37)</f>
        <v>31</v>
      </c>
      <c r="E37" s="326" t="str">
        <f>IFERROR(VLOOKUP(GRef!B217,C_610,3,FALSE),'Base Calendar'!E37)</f>
        <v xml:space="preserve"> </v>
      </c>
      <c r="F37" s="157"/>
      <c r="G37" s="325">
        <f>IFERROR(VLOOKUP(GRef!B241,C_610,3,FALSE),'Base Calendar'!G37)</f>
        <v>25</v>
      </c>
      <c r="H37" s="325">
        <f>IFERROR(VLOOKUP(GRef!B242,C_610,3,FALSE),'Base Calendar'!H37)</f>
        <v>26</v>
      </c>
      <c r="I37" s="325">
        <f>IFERROR(VLOOKUP(GRef!B243,C_610,3,FALSE),'Base Calendar'!I37)</f>
        <v>27</v>
      </c>
      <c r="J37" s="325">
        <f>IFERROR(VLOOKUP(GRef!B244,C_610,3,FALSE),'Base Calendar'!J37)</f>
        <v>28</v>
      </c>
      <c r="K37" s="326">
        <f>IFERROR(VLOOKUP(GRef!B245,C_610,3,FALSE),'Base Calendar'!K37)</f>
        <v>0</v>
      </c>
      <c r="L37" s="146"/>
      <c r="M37" s="325">
        <f>IFERROR(VLOOKUP(GRef!B269,C_610,3,FALSE),'Base Calendar'!M37)</f>
        <v>25</v>
      </c>
      <c r="N37" s="325">
        <f>IFERROR(VLOOKUP(GRef!B270,C_610,3,FALSE),'Base Calendar'!N37)</f>
        <v>26</v>
      </c>
      <c r="O37" s="325">
        <f>IFERROR(VLOOKUP(GRef!B271,C_610,3,FALSE),'Base Calendar'!O37)</f>
        <v>27</v>
      </c>
      <c r="P37" s="325">
        <f>IFERROR(VLOOKUP(GRef!B272,C_610,3,FALSE),'Base Calendar'!P37)</f>
        <v>28</v>
      </c>
      <c r="Q37" s="326">
        <f>IFERROR(VLOOKUP(GRef!B273,C_610,3,FALSE),'Base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IFERROR(VLOOKUP(GRef!B276,C_610,3,FALSE),'Base Calendar'!A45)</f>
        <v>1</v>
      </c>
      <c r="B45" s="124">
        <f>IFERROR(VLOOKUP(GRef!B277,C_610,3,FALSE),'Base Calendar'!B45)</f>
        <v>2</v>
      </c>
      <c r="C45" s="124">
        <f>IFERROR(VLOOKUP(GRef!B278,C_610,3,FALSE),'Base Calendar'!C45)</f>
        <v>3</v>
      </c>
      <c r="D45" s="124">
        <f>IFERROR(VLOOKUP(GRef!B279,C_610,3,FALSE),'Base Calendar'!D45)</f>
        <v>4</v>
      </c>
      <c r="E45" s="324">
        <f>IFERROR(VLOOKUP(GRef!B280,C_610,3,FALSE),'Base Calendar'!E45)</f>
        <v>5</v>
      </c>
      <c r="F45" s="139"/>
      <c r="G45" s="124">
        <f>IFERROR(VLOOKUP(GRef!B304,C_610,3,FALSE),'Base Calendar'!G45)</f>
        <v>0</v>
      </c>
      <c r="H45" s="124">
        <f>IFERROR(VLOOKUP(GRef!B305,C_610,3,FALSE),'Base Calendar'!H45)</f>
        <v>0</v>
      </c>
      <c r="I45" s="124">
        <f>IFERROR(VLOOKUP(GRef!B306,C_610,3,FALSE),'Base Calendar'!I45)</f>
        <v>1</v>
      </c>
      <c r="J45" s="124">
        <f>IFERROR(VLOOKUP(GRef!B307,C_610,3,FALSE),'Base Calendar'!J45)</f>
        <v>2</v>
      </c>
      <c r="K45" s="324">
        <f>IFERROR(VLOOKUP(GRef!B308,C_610,3,FALSE),'Base Calendar'!K45)</f>
        <v>3</v>
      </c>
      <c r="L45" s="146"/>
      <c r="M45" s="124">
        <f>IFERROR(VLOOKUP(GRef!B339,C_610,3,FALSE),'Base Calendar'!M45)</f>
        <v>3</v>
      </c>
      <c r="N45" s="124">
        <f>IFERROR(VLOOKUP(GRef!B340,C_610,3,FALSE),'Base Calendar'!N45)</f>
        <v>4</v>
      </c>
      <c r="O45" s="124">
        <f>IFERROR(VLOOKUP(GRef!B341,C_610,3,FALSE),'Base Calendar'!O45)</f>
        <v>5</v>
      </c>
      <c r="P45" s="124">
        <f>IFERROR(VLOOKUP(GRef!B342,C_610,3,FALSE),'Base Calendar'!P45)</f>
        <v>6</v>
      </c>
      <c r="Q45" s="324">
        <f>IFERROR(VLOOKUP(GRef!B343,C_610,3,FALSE),'Base Calendar'!Q45)</f>
        <v>7</v>
      </c>
    </row>
    <row r="46" spans="1:17" ht="12" customHeight="1">
      <c r="A46" s="124">
        <f>IFERROR(VLOOKUP(GRef!B283,C_610,3,FALSE),'Base Calendar'!A46)</f>
        <v>8</v>
      </c>
      <c r="B46" s="124">
        <f>IFERROR(VLOOKUP(GRef!B284,C_610,3,FALSE),'Base Calendar'!B46)</f>
        <v>9</v>
      </c>
      <c r="C46" s="124">
        <f>IFERROR(VLOOKUP(GRef!B285,C_610,3,FALSE),'Base Calendar'!C46)</f>
        <v>10</v>
      </c>
      <c r="D46" s="124">
        <f>IFERROR(VLOOKUP(GRef!B286,C_610,3,FALSE),'Base Calendar'!D46)</f>
        <v>11</v>
      </c>
      <c r="E46" s="324">
        <f>IFERROR(VLOOKUP(GRef!B287,C_610,3,FALSE),'Base Calendar'!E46)</f>
        <v>12</v>
      </c>
      <c r="F46" s="146"/>
      <c r="G46" s="124">
        <f>IFERROR(VLOOKUP(GRef!B311,C_610,3,FALSE),'Base Calendar'!G46)</f>
        <v>6</v>
      </c>
      <c r="H46" s="124">
        <f>IFERROR(VLOOKUP(GRef!B312,C_610,3,FALSE),'Base Calendar'!H46)</f>
        <v>7</v>
      </c>
      <c r="I46" s="124">
        <f>IFERROR(VLOOKUP(GRef!B313,C_610,3,FALSE),'Base Calendar'!I46)</f>
        <v>8</v>
      </c>
      <c r="J46" s="124">
        <f>IFERROR(VLOOKUP(GRef!B314,C_610,3,FALSE),'Base Calendar'!J46)</f>
        <v>9</v>
      </c>
      <c r="K46" s="324">
        <f>IFERROR(VLOOKUP(GRef!B315,C_610,3,FALSE),'Base Calendar'!K46)</f>
        <v>10</v>
      </c>
      <c r="L46" s="146"/>
      <c r="M46" s="124">
        <f>IFERROR(VLOOKUP(GRef!B346,C_610,3,FALSE),'Base Calendar'!M46)</f>
        <v>10</v>
      </c>
      <c r="N46" s="124">
        <f>IFERROR(VLOOKUP(GRef!B3463,C_610,3,FALSE),'Base Calendar'!N46)</f>
        <v>11</v>
      </c>
      <c r="O46" s="124">
        <f>IFERROR(VLOOKUP(GRef!B348,C_610,3,FALSE),'Base Calendar'!O46)</f>
        <v>12</v>
      </c>
      <c r="P46" s="124">
        <f>IFERROR(VLOOKUP(GRef!B349,C_610,3,FALSE),'Base Calendar'!P46)</f>
        <v>13</v>
      </c>
      <c r="Q46" s="324" t="str">
        <f>IFERROR(VLOOKUP(GRef!B350,C_610,3,FALSE),'Base Calendar'!Q46)</f>
        <v></v>
      </c>
    </row>
    <row r="47" spans="1:17" ht="12" customHeight="1">
      <c r="A47" s="124">
        <f>IFERROR(VLOOKUP(GRef!B290,C_610,3,FALSE),'Base Calendar'!A47)</f>
        <v>15</v>
      </c>
      <c r="B47" s="124">
        <f>IFERROR(VLOOKUP(GRef!B291,C_610,3,FALSE),'Base Calendar'!B47)</f>
        <v>16</v>
      </c>
      <c r="C47" s="124">
        <f>IFERROR(VLOOKUP(GRef!B292,C_610,3,FALSE),'Base Calendar'!C47)</f>
        <v>17</v>
      </c>
      <c r="D47" s="124">
        <f>IFERROR(VLOOKUP(GRef!B293,C_610,3,FALSE),'Base Calendar'!D47)</f>
        <v>18</v>
      </c>
      <c r="E47" s="324" t="str">
        <f>IFERROR(VLOOKUP(GRef!B294,C_610,3,FALSE),'Base Calendar'!E47)</f>
        <v>◯</v>
      </c>
      <c r="F47" s="146"/>
      <c r="G47" s="124">
        <f>IFERROR(VLOOKUP(GRef!B318,C_610,3,FALSE),'Base Calendar'!G47)</f>
        <v>13</v>
      </c>
      <c r="H47" s="124">
        <f>IFERROR(VLOOKUP(GRef!B319,C_610,3,FALSE),'Base Calendar'!H47)</f>
        <v>14</v>
      </c>
      <c r="I47" s="124">
        <f>IFERROR(VLOOKUP(GRef!B320,C_610,3,FALSE),'Base Calendar'!I47)</f>
        <v>15</v>
      </c>
      <c r="J47" s="124">
        <f>IFERROR(VLOOKUP(GRef!B321,C_610,3,FALSE),'Base Calendar'!J47)</f>
        <v>16</v>
      </c>
      <c r="K47" s="324">
        <f>IFERROR(VLOOKUP(GRef!B322,C_610,3,FALSE),'Base Calendar'!K47)</f>
        <v>17</v>
      </c>
      <c r="L47" s="323"/>
      <c r="M47" s="124">
        <f>IFERROR(VLOOKUP(GRef!B353,C_610,3,FALSE),'Base Calendar'!M47)</f>
        <v>17</v>
      </c>
      <c r="N47" s="124">
        <f>IFERROR(VLOOKUP(GRef!B354,C_610,3,FALSE),'Base Calendar'!N47)</f>
        <v>18</v>
      </c>
      <c r="O47" s="124">
        <f>IFERROR(VLOOKUP(GRef!B355,C_610,3,FALSE),'Base Calendar'!O47)</f>
        <v>19</v>
      </c>
      <c r="P47" s="124">
        <f>IFERROR(VLOOKUP(GRef!B356,C_610,3,FALSE),'Base Calendar'!P47)</f>
        <v>20</v>
      </c>
      <c r="Q47" s="324">
        <f>IFERROR(VLOOKUP(GRef!B357,C_610,3,FALSE),'Base Calendar'!Q47)</f>
        <v>21</v>
      </c>
    </row>
    <row r="48" spans="1:17" ht="12" customHeight="1">
      <c r="A48" s="124">
        <f>IFERROR(VLOOKUP(GRef!B297,C_610,3,FALSE),'Base Calendar'!A48)</f>
        <v>22</v>
      </c>
      <c r="B48" s="124">
        <f>IFERROR(VLOOKUP(GRef!B298,C_610,3,FALSE),'Base Calendar'!B48)</f>
        <v>23</v>
      </c>
      <c r="C48" s="124">
        <f>IFERROR(VLOOKUP(GRef!B299,C_610,3,FALSE),'Base Calendar'!C48)</f>
        <v>24</v>
      </c>
      <c r="D48" s="124">
        <f>IFERROR(VLOOKUP(GRef!B300,C_610,3,FALSE),'Base Calendar'!D48)</f>
        <v>25</v>
      </c>
      <c r="E48" s="324">
        <f>IFERROR(VLOOKUP(GRef!B301,C_610,3,FALSE),'Base Calendar'!E48)</f>
        <v>26</v>
      </c>
      <c r="F48" s="146"/>
      <c r="G48" s="124">
        <f>IFERROR(VLOOKUP(GRef!B325,C_610,3,FALSE),'Base Calendar'!G48)</f>
        <v>20</v>
      </c>
      <c r="H48" s="124">
        <f>IFERROR(VLOOKUP(GRef!B326,C_610,3,FALSE),'Base Calendar'!H48)</f>
        <v>21</v>
      </c>
      <c r="I48" s="124">
        <f>IFERROR(VLOOKUP(GRef!B327,C_610,3,FALSE),'Base Calendar'!I48)</f>
        <v>22</v>
      </c>
      <c r="J48" s="124">
        <f>IFERROR(VLOOKUP(GRef!B328,C_610,3,FALSE),'Base Calendar'!J48)</f>
        <v>23</v>
      </c>
      <c r="K48" s="324">
        <f>IFERROR(VLOOKUP(GRef!B329,C_610,3,FALSE),'Base Calendar'!K48)</f>
        <v>24</v>
      </c>
      <c r="L48" s="146"/>
      <c r="M48" s="124">
        <f>IFERROR(VLOOKUP(GRef!B360,C_610,3,FALSE),'Base Calendar'!M48)</f>
        <v>24</v>
      </c>
      <c r="N48" s="124">
        <f>IFERROR(VLOOKUP(GRef!B361,C_610,3,FALSE),'Base Calendar'!N48)</f>
        <v>25</v>
      </c>
      <c r="O48" s="124">
        <f>IFERROR(VLOOKUP(GRef!B362,C_610,3,FALSE),'Base Calendar'!O48)</f>
        <v>26</v>
      </c>
      <c r="P48" s="124">
        <f>IFERROR(VLOOKUP(GRef!B363,C_610,3,FALSE),'Base Calendar'!P48)</f>
        <v>27</v>
      </c>
      <c r="Q48" s="324">
        <f>IFERROR(VLOOKUP(GRef!B364,C_610,3,FALSE),'Base Calendar'!Q48)</f>
        <v>28</v>
      </c>
    </row>
    <row r="49" spans="1:19" ht="12" customHeight="1" thickBot="1">
      <c r="A49" s="325">
        <f>IFERROR(VLOOKUP(GRef!B304,C_610,3,FALSE),'Base Calendar'!A49)</f>
        <v>29</v>
      </c>
      <c r="B49" s="325">
        <f>IFERROR(VLOOKUP(GRef!B305,C_610,3,FALSE),'Base Calendar'!B49)</f>
        <v>30</v>
      </c>
      <c r="C49" s="325" t="str">
        <f>IFERROR(VLOOKUP(GRef!B306,C_610,3,FALSE),'Base Calendar'!C49)</f>
        <v xml:space="preserve"> </v>
      </c>
      <c r="D49" s="325" t="str">
        <f>IFERROR(VLOOKUP(GRef!B307,C_610,3,FALSE),'Base Calendar'!D49)</f>
        <v xml:space="preserve"> </v>
      </c>
      <c r="E49" s="326" t="str">
        <f>IFERROR(VLOOKUP(GRef!B308,C_610,3,FALSE),'Base Calendar'!E49)</f>
        <v xml:space="preserve"> </v>
      </c>
      <c r="F49" s="146"/>
      <c r="G49" s="325" t="str">
        <f>IFERROR(VLOOKUP(GRef!B332,C_610,3,FALSE),'Base Calendar'!G49)</f>
        <v>●</v>
      </c>
      <c r="H49" s="325">
        <f>IFERROR(VLOOKUP(GRef!B333,C_610,3,FALSE),'Base Calendar'!H49)</f>
        <v>28</v>
      </c>
      <c r="I49" s="325">
        <f>IFERROR(VLOOKUP(GRef!B334,C_610,3,FALSE),'Base Calendar'!I49)</f>
        <v>29</v>
      </c>
      <c r="J49" s="325">
        <f>IFERROR(VLOOKUP(GRef!B335,C_610,3,FALSE),'Base Calendar'!J49)</f>
        <v>30</v>
      </c>
      <c r="K49" s="326">
        <f>IFERROR(VLOOKUP(GRef!B336,C_610,3,FALSE),'Base Calendar'!K49)</f>
        <v>31</v>
      </c>
      <c r="L49" s="169"/>
      <c r="M49" s="325">
        <f>IFERROR(VLOOKUP(GRef!B367,C_610,3,FALSE),'Base Calendar'!M49)</f>
        <v>0</v>
      </c>
      <c r="N49" s="325">
        <f>IFERROR(VLOOKUP(GRef!B368,C_610,3,FALSE),'Base Calendar'!N49)</f>
        <v>0</v>
      </c>
      <c r="O49" s="325">
        <f>IFERROR(VLOOKUP(GRef!B369,C_610,3,FALSE),'Base Calendar'!O49)</f>
        <v>0</v>
      </c>
      <c r="P49" s="325">
        <f>IFERROR(VLOOKUP(GRef!B370,C_610,3,FALSE),'Base Calendar'!P49)</f>
        <v>0</v>
      </c>
      <c r="Q49" s="326">
        <f>IFERROR(VLOOKUP(GRef!B371,C_610,3,FALSE),'Base Calendar'!Q49)</f>
        <v>0</v>
      </c>
    </row>
    <row r="50" spans="1:19" ht="12" customHeight="1">
      <c r="A50" s="164" t="s">
        <v>1405</v>
      </c>
      <c r="B50" s="158" t="s">
        <v>1417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DAY(GRef!Y378)</f>
        <v>14</v>
      </c>
      <c r="N50" s="158" t="s">
        <v>39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BYhSeRtl/dYQVlRrlDpiccGDSRgB5BFcYfSBQ1W3RRF7vmIXq0FIoH74Jz9w0eTkVBi+61+AjjtNVaZO/+lbMA==" saltValue="gxl+68CO7mdmSf1a5amqG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3" priority="7" stopIfTrue="1" operator="equal">
      <formula>0</formula>
    </cfRule>
  </conditionalFormatting>
  <conditionalFormatting sqref="A9:Q13">
    <cfRule type="cellIs" dxfId="12" priority="4" stopIfTrue="1" operator="equal">
      <formula>0</formula>
    </cfRule>
    <cfRule type="cellIs" dxfId="11" priority="5" stopIfTrue="1" operator="equal">
      <formula>15.5</formula>
    </cfRule>
    <cfRule type="cellIs" dxfId="10" priority="6" stopIfTrue="1" operator="equal">
      <formula>0</formula>
    </cfRule>
  </conditionalFormatting>
  <conditionalFormatting sqref="A21:Q25">
    <cfRule type="cellIs" dxfId="9" priority="3" stopIfTrue="1" operator="equal">
      <formula>0</formula>
    </cfRule>
  </conditionalFormatting>
  <conditionalFormatting sqref="A33:Q37">
    <cfRule type="cellIs" dxfId="8" priority="2" stopIfTrue="1" operator="equal">
      <formula>0</formula>
    </cfRule>
  </conditionalFormatting>
  <conditionalFormatting sqref="A45:Q49">
    <cfRule type="cellIs" dxfId="7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329">
        <f>GRef!Z1</f>
        <v>620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GRef!Z376</f>
        <v>206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IFERROR(VLOOKUP(GRef!B3,C_620,2,FALSE),'Base Calendar'!A9)</f>
        <v>2</v>
      </c>
      <c r="B9" s="124">
        <f>IFERROR(VLOOKUP(GRef!B4,C_620,2,FALSE),'Base Calendar'!B9)</f>
        <v>3</v>
      </c>
      <c r="C9" s="124">
        <f>IFERROR(VLOOKUP(GRef!B5,C_620,2,FALSE),'Base Calendar'!C9)</f>
        <v>4</v>
      </c>
      <c r="D9" s="124">
        <f>IFERROR(VLOOKUP(GRef!B6,C_620,2,FALSE),'Base Calendar'!D9)</f>
        <v>5</v>
      </c>
      <c r="E9" s="324">
        <f>IFERROR(VLOOKUP(GRef!B7,C_620,2,FALSE),'Base Calendar'!E9)</f>
        <v>6</v>
      </c>
      <c r="F9" s="146"/>
      <c r="G9" s="124">
        <f>IFERROR(VLOOKUP(GRef!B31,C_620,2,FALSE),'Base Calendar'!G9)</f>
        <v>0</v>
      </c>
      <c r="H9" s="124">
        <f>IFERROR(VLOOKUP(GRef!B32,C_620,2,FALSE),'Base Calendar'!H9)</f>
        <v>0</v>
      </c>
      <c r="I9" s="124">
        <f>IFERROR(VLOOKUP(GRef!B33,C_620,2,FALSE),'Base Calendar'!I9)</f>
        <v>1</v>
      </c>
      <c r="J9" s="124">
        <f>IFERROR(VLOOKUP(GRef!B34,C_620,2,FALSE),'Base Calendar'!J9)</f>
        <v>2</v>
      </c>
      <c r="K9" s="324">
        <f>IFERROR(VLOOKUP(GRef!B35,C_620,2,FALSE),'Base Calendar'!K9)</f>
        <v>3</v>
      </c>
      <c r="L9" s="146"/>
      <c r="M9" s="124" t="str">
        <f>IFERROR(VLOOKUP(GRef!B66,C_620,2,FALSE),'Base Calendar'!M9)</f>
        <v>●</v>
      </c>
      <c r="N9" s="124">
        <f>IFERROR(VLOOKUP(GRef!B67,C_620,2,FALSE),'Base Calendar'!N9)</f>
        <v>4</v>
      </c>
      <c r="O9" s="124">
        <f>IFERROR(VLOOKUP(GRef!B68,C_620,2,FALSE),'Base Calendar'!O9)</f>
        <v>5</v>
      </c>
      <c r="P9" s="124">
        <f>IFERROR(VLOOKUP(GRef!B69,C_620,2,FALSE),'Base Calendar'!P9)</f>
        <v>6</v>
      </c>
      <c r="Q9" s="324">
        <f>IFERROR(VLOOKUP(GRef!B70,C_620,2,FALSE),'Base Calendar'!Q9)</f>
        <v>7</v>
      </c>
      <c r="S9" s="147"/>
    </row>
    <row r="10" spans="1:19" ht="12" customHeight="1">
      <c r="A10" s="124">
        <f>IFERROR(VLOOKUP(GRef!B10,C_620,2,FALSE),'Base Calendar'!A10)</f>
        <v>9</v>
      </c>
      <c r="B10" s="124">
        <f>IFERROR(VLOOKUP(GRef!B11,C_620,2,FALSE),'Base Calendar'!B10)</f>
        <v>10</v>
      </c>
      <c r="C10" s="124">
        <f>IFERROR(VLOOKUP(GRef!B12,C_620,2,FALSE),'Base Calendar'!C10)</f>
        <v>11</v>
      </c>
      <c r="D10" s="124">
        <f>IFERROR(VLOOKUP(GRef!B13,C_620,2,FALSE),'Base Calendar'!D10)</f>
        <v>12</v>
      </c>
      <c r="E10" s="324">
        <f>IFERROR(VLOOKUP(GRef!B14,C_620,2,FALSE),'Base Calendar'!E10)</f>
        <v>13</v>
      </c>
      <c r="F10" s="323"/>
      <c r="G10" s="124" t="str">
        <f>IFERROR(VLOOKUP(GRef!B38,C_620,2,FALSE),'Base Calendar'!G10)</f>
        <v></v>
      </c>
      <c r="H10" s="124">
        <f>IFERROR(VLOOKUP(GRef!B39,C_620,2,FALSE),'Base Calendar'!H10)</f>
        <v>7</v>
      </c>
      <c r="I10" s="124">
        <f>IFERROR(VLOOKUP(GRef!B40,C_620,2,FALSE),'Base Calendar'!I10)</f>
        <v>8</v>
      </c>
      <c r="J10" s="124">
        <f>IFERROR(VLOOKUP(GRef!B41,C_620,2,FALSE),'Base Calendar'!J10)</f>
        <v>9</v>
      </c>
      <c r="K10" s="324">
        <f>IFERROR(VLOOKUP(GRef!B42,C_620,2,FALSE),'Base Calendar'!K10)</f>
        <v>10</v>
      </c>
      <c r="L10" s="146"/>
      <c r="M10" s="124">
        <f>IFERROR(VLOOKUP(GRef!B73,C_620,2,FALSE),'Base Calendar'!M10)</f>
        <v>10</v>
      </c>
      <c r="N10" s="124">
        <f>IFERROR(VLOOKUP(GRef!B74,C_620,2,FALSE),'Base Calendar'!N10)</f>
        <v>11</v>
      </c>
      <c r="O10" s="124">
        <f>IFERROR(VLOOKUP(GRef!B75,C_620,2,FALSE),'Base Calendar'!O10)</f>
        <v>12</v>
      </c>
      <c r="P10" s="124">
        <f>IFERROR(VLOOKUP(GRef!B76,C_620,2,FALSE),'Base Calendar'!P10)</f>
        <v>13</v>
      </c>
      <c r="Q10" s="324">
        <f>IFERROR(VLOOKUP(GRef!B77,C_620,2,FALSE),'Base Calendar'!Q10)</f>
        <v>14</v>
      </c>
    </row>
    <row r="11" spans="1:19" ht="12" customHeight="1">
      <c r="A11" s="124">
        <f>IFERROR(VLOOKUP(GRef!B17,C_620,2,FALSE),'Base Calendar'!A11)</f>
        <v>16</v>
      </c>
      <c r="B11" s="124">
        <f>IFERROR(VLOOKUP(GRef!B18,C_620,2,FALSE),'Base Calendar'!B11)</f>
        <v>17</v>
      </c>
      <c r="C11" s="124">
        <f>IFERROR(VLOOKUP(GRef!B19,C_620,2,FALSE),'Base Calendar'!C11)</f>
        <v>18</v>
      </c>
      <c r="D11" s="124">
        <f>IFERROR(VLOOKUP(GRef!B20,C_620,2,FALSE),'Base Calendar'!D11)</f>
        <v>19</v>
      </c>
      <c r="E11" s="324">
        <f>IFERROR(VLOOKUP(GRef!B21,C_620,2,FALSE),'Base Calendar'!E11)</f>
        <v>20</v>
      </c>
      <c r="F11" s="146"/>
      <c r="G11" s="124">
        <f>IFERROR(VLOOKUP(GRef!B45,C_620,2,FALSE),'Base Calendar'!G11)</f>
        <v>13</v>
      </c>
      <c r="H11" s="124">
        <f>IFERROR(VLOOKUP(GRef!B46,C_620,2,FALSE),'Base Calendar'!H11)</f>
        <v>14</v>
      </c>
      <c r="I11" s="124">
        <f>IFERROR(VLOOKUP(GRef!B47,C_620,2,FALSE),'Base Calendar'!I11)</f>
        <v>15</v>
      </c>
      <c r="J11" s="124">
        <f>IFERROR(VLOOKUP(GRef!B48,C_620,2,FALSE),'Base Calendar'!J11)</f>
        <v>16</v>
      </c>
      <c r="K11" s="324">
        <f>IFERROR(VLOOKUP(GRef!B49,C_620,2,FALSE),'Base Calendar'!K11)</f>
        <v>17</v>
      </c>
      <c r="L11" s="146"/>
      <c r="M11" s="124">
        <f>IFERROR(VLOOKUP(GRef!B80,C_620,2,FALSE),'Base Calendar'!M11)</f>
        <v>17</v>
      </c>
      <c r="N11" s="124">
        <f>IFERROR(VLOOKUP(GRef!B81,C_620,2,FALSE),'Base Calendar'!N11)</f>
        <v>18</v>
      </c>
      <c r="O11" s="124">
        <f>IFERROR(VLOOKUP(GRef!B82,C_620,2,FALSE),'Base Calendar'!O11)</f>
        <v>19</v>
      </c>
      <c r="P11" s="124">
        <f>IFERROR(VLOOKUP(GRef!B83,C_620,2,FALSE),'Base Calendar'!P11)</f>
        <v>20</v>
      </c>
      <c r="Q11" s="324">
        <f>IFERROR(VLOOKUP(GRef!B84,C_620,2,FALSE),'Base Calendar'!Q11)</f>
        <v>21</v>
      </c>
    </row>
    <row r="12" spans="1:19" ht="12" customHeight="1">
      <c r="A12" s="124">
        <f>IFERROR(VLOOKUP(GRef!B24,C_620,2,FALSE),'Base Calendar'!A12)</f>
        <v>23</v>
      </c>
      <c r="B12" s="124">
        <f>IFERROR(VLOOKUP(GRef!B25,C_620,2,FALSE),'Base Calendar'!B12)</f>
        <v>24</v>
      </c>
      <c r="C12" s="124">
        <f>IFERROR(VLOOKUP(GRef!B26,C_620,2,FALSE),'Base Calendar'!C12)</f>
        <v>25</v>
      </c>
      <c r="D12" s="124">
        <f>IFERROR(VLOOKUP(GRef!B27,C_620,2,FALSE),'Base Calendar'!D12)</f>
        <v>26</v>
      </c>
      <c r="E12" s="324">
        <f>IFERROR(VLOOKUP(GRef!B28,C_620,2,FALSE),'Base Calendar'!E12)</f>
        <v>27</v>
      </c>
      <c r="F12" s="146"/>
      <c r="G12" s="124">
        <f>IFERROR(VLOOKUP(GRef!B52,C_620,2,FALSE),'Base Calendar'!G12)</f>
        <v>20</v>
      </c>
      <c r="H12" s="124">
        <f>IFERROR(VLOOKUP(GRef!B53,C_620,2,FALSE),'Base Calendar'!H12)</f>
        <v>21</v>
      </c>
      <c r="I12" s="124">
        <f>IFERROR(VLOOKUP(GRef!B54,C_620,2,FALSE),'Base Calendar'!I12)</f>
        <v>22</v>
      </c>
      <c r="J12" s="124">
        <f>IFERROR(VLOOKUP(GRef!B55,C_620,2,FALSE),'Base Calendar'!J12)</f>
        <v>23</v>
      </c>
      <c r="K12" s="324">
        <f>IFERROR(VLOOKUP(GRef!B56,C_620,2,FALSE),'Base Calendar'!K12)</f>
        <v>24</v>
      </c>
      <c r="L12" s="146"/>
      <c r="M12" s="124">
        <f>IFERROR(VLOOKUP(GRef!B87,C_620,2,FALSE),'Base Calendar'!M12)</f>
        <v>24</v>
      </c>
      <c r="N12" s="124">
        <f>IFERROR(VLOOKUP(GRef!B88,C_620,2,FALSE),'Base Calendar'!N12)</f>
        <v>25</v>
      </c>
      <c r="O12" s="124">
        <f>IFERROR(VLOOKUP(GRef!B89,C_620,2,FALSE),'Base Calendar'!O12)</f>
        <v>26</v>
      </c>
      <c r="P12" s="124">
        <f>IFERROR(VLOOKUP(GRef!B90,C_620,2,FALSE),'Base Calendar'!P12)</f>
        <v>27</v>
      </c>
      <c r="Q12" s="324">
        <f>IFERROR(VLOOKUP(GRef!B91,C_620,2,FALSE),'Base Calendar'!Q12)</f>
        <v>28</v>
      </c>
    </row>
    <row r="13" spans="1:19" ht="12" customHeight="1" thickBot="1">
      <c r="A13" s="325">
        <f>IFERROR(VLOOKUP(GRef!B31,C_620,2,FALSE),'Base Calendar'!A13)</f>
        <v>30</v>
      </c>
      <c r="B13" s="325">
        <f>IFERROR(VLOOKUP(GRef!B32,C_620,2,FALSE),'Base Calendar'!B13)</f>
        <v>31</v>
      </c>
      <c r="C13" s="325">
        <f>IFERROR(VLOOKUP(GRef!B33,C_620,2,FALSE),'Base Calendar'!C13)</f>
        <v>0</v>
      </c>
      <c r="D13" s="325"/>
      <c r="E13" s="326">
        <f>IFERROR(VLOOKUP(GRef!B35,C_620,2,FALSE),'Base Calendar'!E13)</f>
        <v>0</v>
      </c>
      <c r="F13" s="146"/>
      <c r="G13" s="325">
        <f>IFERROR(VLOOKUP(GRef!B59,C_620,2,FALSE),'Base Calendar'!G13)</f>
        <v>27</v>
      </c>
      <c r="H13" s="325">
        <f>IFERROR(VLOOKUP(GRef!B60,C_620,2,FALSE),'Base Calendar'!H13)</f>
        <v>28</v>
      </c>
      <c r="I13" s="325">
        <f>IFERROR(VLOOKUP(GRef!B61,C_620,2,FALSE),'Base Calendar'!I13)</f>
        <v>29</v>
      </c>
      <c r="J13" s="325">
        <f>IFERROR(VLOOKUP(GRef!B62,C_620,2,FALSE),'Base Calendar'!J13)</f>
        <v>30</v>
      </c>
      <c r="K13" s="326">
        <f>IFERROR(VLOOKUP(GRef!B63,C_620,2,FALSE),'Base Calendar'!K13)</f>
        <v>31</v>
      </c>
      <c r="L13" s="146"/>
      <c r="M13" s="325">
        <f>IFERROR(VLOOKUP(GRef!B94,C_620,2,FALSE),'Base Calendar'!M13)</f>
        <v>0</v>
      </c>
      <c r="N13" s="325">
        <f>IFERROR(VLOOKUP(GRef!B95,C_620,2,FALSE),'Base Calendar'!N13)</f>
        <v>0</v>
      </c>
      <c r="O13" s="325">
        <f>IFERROR(VLOOKUP(GRef!B96,C_620,2,FALSE),'Base Calendar'!O13)</f>
        <v>0</v>
      </c>
      <c r="P13" s="325">
        <f>IFERROR(VLOOKUP(GRef!B97,C_620,2,FALSE),'Base Calendar'!P13)</f>
        <v>0</v>
      </c>
      <c r="Q13" s="326">
        <f>IFERROR(VLOOKUP(GRef!B98,C_620,2,FALSE),'Base Calendar'!Q13)</f>
        <v>0</v>
      </c>
    </row>
    <row r="14" spans="1:19" ht="12" customHeight="1">
      <c r="C14" s="149"/>
      <c r="D14" s="149"/>
      <c r="E14" s="149"/>
      <c r="F14" s="149"/>
      <c r="G14" s="148">
        <f>DAY(GRef!Z377)</f>
        <v>6</v>
      </c>
      <c r="H14" s="149" t="s">
        <v>28</v>
      </c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/>
      <c r="B15" s="152"/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/>
      <c r="B16" s="152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IFERROR(VLOOKUP(GRef!B94,C_620,2,FALSE),'Base Calendar'!A21)</f>
        <v>1</v>
      </c>
      <c r="B21" s="124">
        <f>IFERROR(VLOOKUP(GRef!B95,C_620,2,FALSE),'Base Calendar'!B21)</f>
        <v>2</v>
      </c>
      <c r="C21" s="124">
        <f>IFERROR(VLOOKUP(GRef!B96,C_620,2,FALSE),'Base Calendar'!C21)</f>
        <v>3</v>
      </c>
      <c r="D21" s="124">
        <f>IFERROR(VLOOKUP(GRef!B97,C_620,2,FALSE),'Base Calendar'!D21)</f>
        <v>4</v>
      </c>
      <c r="E21" s="324">
        <f>IFERROR(VLOOKUP(GRef!B98,C_620,2,FALSE),'Base Calendar'!E21)</f>
        <v>5</v>
      </c>
      <c r="F21" s="146"/>
      <c r="G21" s="124" t="str">
        <f>IFERROR(VLOOKUP(GRef!B122,C_620,2,FALSE),'Base Calendar'!G21)</f>
        <v xml:space="preserve"> </v>
      </c>
      <c r="H21" s="124">
        <f>IFERROR(VLOOKUP(GRef!B123,C_620,2,FALSE),'Base Calendar'!H21)</f>
        <v>0</v>
      </c>
      <c r="I21" s="124">
        <f>IFERROR(VLOOKUP(GRef!B124,C_620,2,FALSE),'Base Calendar'!I21)</f>
        <v>0</v>
      </c>
      <c r="J21" s="124">
        <f>IFERROR(VLOOKUP(GRef!B125,C_620,2,FALSE),'Base Calendar'!J21)</f>
        <v>1</v>
      </c>
      <c r="K21" s="324">
        <f>IFERROR(VLOOKUP(GRef!B126,C_620,2,FALSE),'Base Calendar'!K21)</f>
        <v>2</v>
      </c>
      <c r="L21" s="146"/>
      <c r="M21" s="124">
        <f>IFERROR(VLOOKUP(GRef!B157,C_620,2,FALSE),'Base Calendar'!M21)</f>
        <v>3</v>
      </c>
      <c r="N21" s="124">
        <f>IFERROR(VLOOKUP(GRef!B158,C_620,2,FALSE),'Base Calendar'!N21)</f>
        <v>4</v>
      </c>
      <c r="O21" s="124">
        <f>IFERROR(VLOOKUP(GRef!B159,C_620,2,FALSE),'Base Calendar'!O21)</f>
        <v>5</v>
      </c>
      <c r="P21" s="124">
        <f>IFERROR(VLOOKUP(GRef!B160,C_620,2,FALSE),'Base Calendar'!P21)</f>
        <v>6</v>
      </c>
      <c r="Q21" s="324">
        <f>IFERROR(VLOOKUP(GRef!B161,C_620,2,FALSE),'Base Calendar'!Q21)</f>
        <v>7</v>
      </c>
    </row>
    <row r="22" spans="1:17" ht="12" customHeight="1">
      <c r="A22" s="124">
        <f>IFERROR(VLOOKUP(GRef!B101,C_620,2,FALSE),'Base Calendar'!A22)</f>
        <v>8</v>
      </c>
      <c r="B22" s="124">
        <f>IFERROR(VLOOKUP(GRef!B102,C_620,2,FALSE),'Base Calendar'!B22)</f>
        <v>9</v>
      </c>
      <c r="C22" s="124">
        <f>IFERROR(VLOOKUP(GRef!B103,C_620,2,FALSE),'Base Calendar'!C22)</f>
        <v>10</v>
      </c>
      <c r="D22" s="124">
        <f>IFERROR(VLOOKUP(GRef!B104,C_620,2,FALSE),'Base Calendar'!D22)</f>
        <v>11</v>
      </c>
      <c r="E22" s="324">
        <f>IFERROR(VLOOKUP(GRef!B105,C_620,2,FALSE),'Base Calendar'!E22)</f>
        <v>12</v>
      </c>
      <c r="F22" s="146"/>
      <c r="G22" s="124">
        <f>IFERROR(VLOOKUP(GRef!B129,C_620,2,FALSE),'Base Calendar'!G22)</f>
        <v>5</v>
      </c>
      <c r="H22" s="124">
        <f>IFERROR(VLOOKUP(GRef!B130,C_620,2,FALSE),'Base Calendar'!H22)</f>
        <v>6</v>
      </c>
      <c r="I22" s="124">
        <f>IFERROR(VLOOKUP(GRef!B131,C_620,2,FALSE),'Base Calendar'!I22)</f>
        <v>7</v>
      </c>
      <c r="J22" s="124">
        <f>IFERROR(VLOOKUP(GRef!B132,C_620,2,FALSE),'Base Calendar'!J22)</f>
        <v>8</v>
      </c>
      <c r="K22" s="324">
        <f>IFERROR(VLOOKUP(GRef!B133,C_620,2,FALSE),'Base Calendar'!K22)</f>
        <v>9</v>
      </c>
      <c r="L22" s="146"/>
      <c r="M22" s="124">
        <f>IFERROR(VLOOKUP(GRef!B164,C_620,2,FALSE),'Base Calendar'!M22)</f>
        <v>10</v>
      </c>
      <c r="N22" s="124">
        <f>IFERROR(VLOOKUP(GRef!B165,C_620,2,FALSE),'Base Calendar'!N22)</f>
        <v>11</v>
      </c>
      <c r="O22" s="124">
        <f>IFERROR(VLOOKUP(GRef!B166,C_620,2,FALSE),'Base Calendar'!O22)</f>
        <v>12</v>
      </c>
      <c r="P22" s="124">
        <f>IFERROR(VLOOKUP(GRef!B167,C_620,2,FALSE),'Base Calendar'!P22)</f>
        <v>13</v>
      </c>
      <c r="Q22" s="324">
        <f>IFERROR(VLOOKUP(GRef!B168,C_620,2,FALSE),'Base Calendar'!Q22)</f>
        <v>14</v>
      </c>
    </row>
    <row r="23" spans="1:17" ht="12" customHeight="1">
      <c r="A23" s="124">
        <f>IFERROR(VLOOKUP(GRef!B108,C_620,2,FALSE),'Base Calendar'!A23)</f>
        <v>15</v>
      </c>
      <c r="B23" s="124">
        <f>IFERROR(VLOOKUP(GRef!B109,C_620,2,FALSE),'Base Calendar'!B23)</f>
        <v>16</v>
      </c>
      <c r="C23" s="124">
        <f>IFERROR(VLOOKUP(GRef!B110,C_620,2,FALSE),'Base Calendar'!C23)</f>
        <v>17</v>
      </c>
      <c r="D23" s="124">
        <f>IFERROR(VLOOKUP(GRef!B111,C_620,2,FALSE),'Base Calendar'!D23)</f>
        <v>18</v>
      </c>
      <c r="E23" s="324">
        <f>IFERROR(VLOOKUP(GRef!B112,C_620,2,FALSE),'Base Calendar'!E23)</f>
        <v>19</v>
      </c>
      <c r="F23" s="146"/>
      <c r="G23" s="124">
        <f>IFERROR(VLOOKUP(GRef!B136,C_620,2,FALSE),'Base Calendar'!G23)</f>
        <v>12</v>
      </c>
      <c r="H23" s="124">
        <f>IFERROR(VLOOKUP(GRef!B137,C_620,2,FALSE),'Base Calendar'!H23)</f>
        <v>13</v>
      </c>
      <c r="I23" s="124">
        <f>IFERROR(VLOOKUP(GRef!B138,C_620,2,FALSE),'Base Calendar'!I23)</f>
        <v>14</v>
      </c>
      <c r="J23" s="124">
        <f>IFERROR(VLOOKUP(GRef!B139,C_620,2,FALSE),'Base Calendar'!J23)</f>
        <v>15</v>
      </c>
      <c r="K23" s="324">
        <f>IFERROR(VLOOKUP(GRef!B140,C_620,2,FALSE),'Base Calendar'!K23)</f>
        <v>16</v>
      </c>
      <c r="L23" s="146"/>
      <c r="M23" s="124">
        <f>IFERROR(VLOOKUP(GRef!B171,C_620,2,FALSE),'Base Calendar'!M23)</f>
        <v>17</v>
      </c>
      <c r="N23" s="124">
        <f>IFERROR(VLOOKUP(GRef!B172,C_620,2,FALSE),'Base Calendar'!N23)</f>
        <v>18</v>
      </c>
      <c r="O23" s="124">
        <f>IFERROR(VLOOKUP(GRef!B173,C_620,2,FALSE),'Base Calendar'!O23)</f>
        <v>19</v>
      </c>
      <c r="P23" s="124">
        <f>IFERROR(VLOOKUP(GRef!B174,C_620,2,FALSE),'Base Calendar'!P23)</f>
        <v>20</v>
      </c>
      <c r="Q23" s="324">
        <f>IFERROR(VLOOKUP(GRef!B175,C_620,2,FALSE),'Base Calendar'!Q23)</f>
        <v>21</v>
      </c>
    </row>
    <row r="24" spans="1:17" ht="12" customHeight="1">
      <c r="A24" s="124">
        <f>IFERROR(VLOOKUP(GRef!B115,C_620,2,FALSE),'Base Calendar'!A24)</f>
        <v>22</v>
      </c>
      <c r="B24" s="124">
        <f>IFERROR(VLOOKUP(GRef!B116,C_620,2,FALSE),'Base Calendar'!B24)</f>
        <v>23</v>
      </c>
      <c r="C24" s="124">
        <f>IFERROR(VLOOKUP(GRef!B117,C_620,2,FALSE),'Base Calendar'!C24)</f>
        <v>24</v>
      </c>
      <c r="D24" s="124">
        <f>IFERROR(VLOOKUP(GRef!B118,C_620,2,FALSE),'Base Calendar'!D24)</f>
        <v>25</v>
      </c>
      <c r="E24" s="324">
        <f>IFERROR(VLOOKUP(GRef!B119,C_620,2,FALSE),'Base Calendar'!E24)</f>
        <v>26</v>
      </c>
      <c r="F24" s="146"/>
      <c r="G24" s="124" t="str">
        <f>IFERROR(VLOOKUP(GRef!B143,C_620,2,FALSE),'Base Calendar'!G24)</f>
        <v>◯</v>
      </c>
      <c r="H24" s="124" t="str">
        <f>IFERROR(VLOOKUP(GRef!B144,C_620,2,FALSE),'Base Calendar'!H24)</f>
        <v>◯</v>
      </c>
      <c r="I24" s="124" t="str">
        <f>IFERROR(VLOOKUP(GRef!B145,C_620,2,FALSE),'Base Calendar'!I24)</f>
        <v>◯</v>
      </c>
      <c r="J24" s="124" t="str">
        <f>IFERROR(VLOOKUP(GRef!B146,C_620,2,FALSE),'Base Calendar'!J24)</f>
        <v>●</v>
      </c>
      <c r="K24" s="324" t="str">
        <f>IFERROR(VLOOKUP(GRef!B147,C_620,2,FALSE),'Base Calendar'!K24)</f>
        <v>●</v>
      </c>
      <c r="L24" s="146"/>
      <c r="M24" s="124" t="str">
        <f>IFERROR(VLOOKUP(GRef!B178,C_620,2,FALSE),'Base Calendar'!M24)</f>
        <v>◯</v>
      </c>
      <c r="N24" s="124" t="str">
        <f>IFERROR(VLOOKUP(GRef!B179,C_620,2,FALSE),'Base Calendar'!N24)</f>
        <v>●</v>
      </c>
      <c r="O24" s="124" t="str">
        <f>IFERROR(VLOOKUP(GRef!B180,C_620,2,FALSE),'Base Calendar'!O24)</f>
        <v>◯</v>
      </c>
      <c r="P24" s="124" t="str">
        <f>IFERROR(VLOOKUP(GRef!B181,C_620,2,FALSE),'Base Calendar'!P24)</f>
        <v>◯</v>
      </c>
      <c r="Q24" s="324" t="str">
        <f>IFERROR(VLOOKUP(GRef!B182,C_620,2,FALSE),'Base Calendar'!Q24)</f>
        <v>◯</v>
      </c>
    </row>
    <row r="25" spans="1:17" ht="12" customHeight="1" thickBot="1">
      <c r="A25" s="325">
        <f>IFERROR(VLOOKUP(GRef!B122,C_620,2,FALSE),'Base Calendar'!A25)</f>
        <v>29</v>
      </c>
      <c r="B25" s="325">
        <f>IFERROR(VLOOKUP(GRef!B123,C_620,2,FALSE),'Base Calendar'!B25)</f>
        <v>30</v>
      </c>
      <c r="C25" s="325">
        <f>IFERROR(VLOOKUP(GRef!B124,C_620,2,FALSE),'Base Calendar'!C25)</f>
        <v>31</v>
      </c>
      <c r="D25" s="325">
        <f>IFERROR(VLOOKUP(GRef!B125,C_620,2,FALSE),'Base Calendar'!D25)</f>
        <v>0</v>
      </c>
      <c r="E25" s="326">
        <f>IFERROR(VLOOKUP(GRef!B126,C_620,2,FALSE),'Base Calendar'!E25)</f>
        <v>0</v>
      </c>
      <c r="F25" s="157"/>
      <c r="G25" s="325">
        <f>IFERROR(VLOOKUP(GRef!B150,C_620,2,FALSE),'Base Calendar'!G25)</f>
        <v>26</v>
      </c>
      <c r="H25" s="325">
        <f>IFERROR(VLOOKUP(GRef!B151,C_620,2,FALSE),'Base Calendar'!H25)</f>
        <v>27</v>
      </c>
      <c r="I25" s="325">
        <f>IFERROR(VLOOKUP(GRef!B152,C_620,2,FALSE),'Base Calendar'!I25)</f>
        <v>28</v>
      </c>
      <c r="J25" s="325">
        <f>IFERROR(VLOOKUP(GRef!B153,C_620,2,FALSE),'Base Calendar'!J25)</f>
        <v>29</v>
      </c>
      <c r="K25" s="326">
        <f>IFERROR(VLOOKUP(GRef!B154,C_620,2,FALSE),'Base Calendar'!K25)</f>
        <v>30</v>
      </c>
      <c r="L25" s="146"/>
      <c r="M25" s="325" t="str">
        <f>IFERROR(VLOOKUP(GRef!B185,C_620,2,FALSE),'Base Calendar'!M25)</f>
        <v>◯</v>
      </c>
      <c r="N25" s="325">
        <f>IFERROR(VLOOKUP(GRef!I44,C_620,2,FALSE),'Base Calendar'!N25)</f>
        <v>0</v>
      </c>
      <c r="O25" s="325">
        <f>IFERROR(VLOOKUP(GRef!I45,C_620,2,FALSE),'Base Calendar'!O25)</f>
        <v>0</v>
      </c>
      <c r="P25" s="325">
        <f>IFERROR(VLOOKUP(GRef!I46,C_620,2,FALSE),'Base Calendar'!P25)</f>
        <v>0</v>
      </c>
      <c r="Q25" s="326">
        <f>IFERROR(VLOOKUP(GRef!I47,C_620,2,FALSE),'Base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IFERROR(VLOOKUP(GRef!B186,C_620,2,FALSE),'Base Calendar'!B33)</f>
        <v>●</v>
      </c>
      <c r="C33" s="124" t="str">
        <f>IFERROR(VLOOKUP(GRef!B187,C_620,2,FALSE),'Base Calendar'!C33)</f>
        <v>◯</v>
      </c>
      <c r="D33" s="124" t="str">
        <f>IFERROR(VLOOKUP(GRef!B188,C_620,2,FALSE),'Base Calendar'!D33)</f>
        <v>◯</v>
      </c>
      <c r="E33" s="324" t="str">
        <f>IFERROR(VLOOKUP(GRef!B189,C_620,2,FALSE),'Base Calendar'!E33)</f>
        <v>◯</v>
      </c>
      <c r="F33" s="146"/>
      <c r="G33" s="124" t="str">
        <f>IFERROR(VLOOKUP(GRef!B213,C_620,2,FALSE),'Base Calendar'!G33)</f>
        <v xml:space="preserve"> </v>
      </c>
      <c r="H33" s="124" t="str">
        <f>IFERROR(VLOOKUP(GRef!B214,C_620,2,FALSE),'Base Calendar'!H33)</f>
        <v xml:space="preserve"> </v>
      </c>
      <c r="I33" s="124">
        <f>IFERROR(VLOOKUP(GRef!B215,C_620,2,FALSE),'Base Calendar'!I33)</f>
        <v>0</v>
      </c>
      <c r="J33" s="124">
        <f>IFERROR(VLOOKUP(GRef!B216,C_620,2,FALSE),'Base Calendar'!J33)</f>
        <v>0</v>
      </c>
      <c r="K33" s="324">
        <f>IFERROR(VLOOKUP(GRef!B217,C_620,2,FALSE),'Base Calendar'!K33)</f>
        <v>1</v>
      </c>
      <c r="L33" s="146"/>
      <c r="M33" s="124">
        <f>IFERROR(VLOOKUP(GRef!B241,C_620,2,FALSE),'Base Calendar'!M33)</f>
        <v>0</v>
      </c>
      <c r="N33" s="124" t="str">
        <f>IFERROR(VLOOKUP(GRef!B242,C_620,2,FALSE),'Base Calendar'!N33)</f>
        <v xml:space="preserve"> </v>
      </c>
      <c r="O33" s="124">
        <f>IFERROR(VLOOKUP(GRef!B243,C_620,2,FALSE),'Base Calendar'!O33)</f>
        <v>0</v>
      </c>
      <c r="P33" s="124">
        <f>IFERROR(VLOOKUP(GRef!B244,C_620,2,FALSE),'Base Calendar'!P33)</f>
        <v>0</v>
      </c>
      <c r="Q33" s="324">
        <f>IFERROR(VLOOKUP(GRef!B245,C_620,2,FALSE),'Base Calendar'!Q33)</f>
        <v>1</v>
      </c>
    </row>
    <row r="34" spans="1:17" ht="12" customHeight="1">
      <c r="A34" s="124">
        <f>IFERROR(VLOOKUP(GRef!B192,C_620,2,FALSE),'Base Calendar'!A34)</f>
        <v>7</v>
      </c>
      <c r="B34" s="124">
        <f>IFERROR(VLOOKUP(GRef!B193,C_620,2,FALSE),'Base Calendar'!B34)</f>
        <v>8</v>
      </c>
      <c r="C34" s="124">
        <f>IFERROR(VLOOKUP(GRef!B194,C_620,2,FALSE),'Base Calendar'!C34)</f>
        <v>9</v>
      </c>
      <c r="D34" s="124">
        <f>IFERROR(VLOOKUP(GRef!B195,C_620,2,FALSE),'Base Calendar'!D34)</f>
        <v>10</v>
      </c>
      <c r="E34" s="324">
        <f>IFERROR(VLOOKUP(GRef!B196,C_620,2,FALSE),'Base Calendar'!E34)</f>
        <v>11</v>
      </c>
      <c r="F34" s="146"/>
      <c r="G34" s="124">
        <f>IFERROR(VLOOKUP(GRef!B220,C_620,2,FALSE),'Base Calendar'!G34)</f>
        <v>4</v>
      </c>
      <c r="H34" s="124">
        <f>IFERROR(VLOOKUP(GRef!B221,C_620,2,FALSE),'Base Calendar'!H34)</f>
        <v>5</v>
      </c>
      <c r="I34" s="124">
        <f>IFERROR(VLOOKUP(GRef!B222,C_620,2,FALSE),'Base Calendar'!I34)</f>
        <v>6</v>
      </c>
      <c r="J34" s="124">
        <f>IFERROR(VLOOKUP(GRef!B223,C_620,2,FALSE),'Base Calendar'!J34)</f>
        <v>7</v>
      </c>
      <c r="K34" s="324">
        <f>IFERROR(VLOOKUP(GRef!B224,C_620,2,FALSE),'Base Calendar'!K34)</f>
        <v>8</v>
      </c>
      <c r="L34" s="146"/>
      <c r="M34" s="124">
        <f>IFERROR(VLOOKUP(GRef!B248,C_620,2,FALSE),'Base Calendar'!M34)</f>
        <v>4</v>
      </c>
      <c r="N34" s="124">
        <f>IFERROR(VLOOKUP(GRef!B249,C_620,2,FALSE),'Base Calendar'!N34)</f>
        <v>5</v>
      </c>
      <c r="O34" s="124">
        <f>IFERROR(VLOOKUP(GRef!B250,C_620,2,FALSE),'Base Calendar'!O34)</f>
        <v>6</v>
      </c>
      <c r="P34" s="124">
        <f>IFERROR(VLOOKUP(GRef!B251,C_620,2,FALSE),'Base Calendar'!P34)</f>
        <v>7</v>
      </c>
      <c r="Q34" s="324">
        <f>IFERROR(VLOOKUP(GRef!B252,C_620,2,FALSE),'Base Calendar'!Q34)</f>
        <v>8</v>
      </c>
    </row>
    <row r="35" spans="1:17" ht="12" customHeight="1">
      <c r="A35" s="124">
        <f>IFERROR(VLOOKUP(GRef!B199,C_620,2,FALSE),'Base Calendar'!A35)</f>
        <v>14</v>
      </c>
      <c r="B35" s="124">
        <f>IFERROR(VLOOKUP(GRef!B200,C_620,2,FALSE),'Base Calendar'!B35)</f>
        <v>15</v>
      </c>
      <c r="C35" s="124">
        <f>IFERROR(VLOOKUP(GRef!B201,C_620,2,FALSE),'Base Calendar'!C35)</f>
        <v>16</v>
      </c>
      <c r="D35" s="124">
        <f>IFERROR(VLOOKUP(GRef!B202,C_620,2,FALSE),'Base Calendar'!D35)</f>
        <v>17</v>
      </c>
      <c r="E35" s="324">
        <f>IFERROR(VLOOKUP(GRef!B203,C_620,2,FALSE),'Base Calendar'!E35)</f>
        <v>18</v>
      </c>
      <c r="F35" s="146"/>
      <c r="G35" s="124">
        <f>IFERROR(VLOOKUP(GRef!B227,C_620,2,FALSE),'Base Calendar'!G35)</f>
        <v>11</v>
      </c>
      <c r="H35" s="124">
        <f>IFERROR(VLOOKUP(GRef!B228,C_620,2,FALSE),'Base Calendar'!H35)</f>
        <v>12</v>
      </c>
      <c r="I35" s="124">
        <f>IFERROR(VLOOKUP(GRef!B229,C_620,2,FALSE),'Base Calendar'!I35)</f>
        <v>13</v>
      </c>
      <c r="J35" s="124">
        <f>IFERROR(VLOOKUP(GRef!B230,C_620,2,FALSE),'Base Calendar'!J35)</f>
        <v>14</v>
      </c>
      <c r="K35" s="324">
        <f>IFERROR(VLOOKUP(GRef!B231,C_620,2,FALSE),'Base Calendar'!K35)</f>
        <v>15</v>
      </c>
      <c r="L35" s="146"/>
      <c r="M35" s="124">
        <f>IFERROR(VLOOKUP(GRef!B255,C_620,2,FALSE),'Base Calendar'!M35)</f>
        <v>11</v>
      </c>
      <c r="N35" s="124">
        <f>IFERROR(VLOOKUP(GRef!B256,C_620,2,FALSE),'Base Calendar'!N35)</f>
        <v>12</v>
      </c>
      <c r="O35" s="124">
        <f>IFERROR(VLOOKUP(GRef!B257,C_620,2,FALSE),'Base Calendar'!O35)</f>
        <v>13</v>
      </c>
      <c r="P35" s="124">
        <f>IFERROR(VLOOKUP(GRef!B258,C_620,2,FALSE),'Base Calendar'!P35)</f>
        <v>14</v>
      </c>
      <c r="Q35" s="324">
        <f>IFERROR(VLOOKUP(GRef!B249,C_620,2,FALSE),'Base Calendar'!Q35)</f>
        <v>15</v>
      </c>
    </row>
    <row r="36" spans="1:17" ht="12" customHeight="1">
      <c r="A36" s="124" t="str">
        <f>IFERROR(VLOOKUP(GRef!B206,C_620,2,FALSE),'Base Calendar'!A36)</f>
        <v>◯</v>
      </c>
      <c r="B36" s="124">
        <f>IFERROR(VLOOKUP(GRef!B207,C_620,2,FALSE),'Base Calendar'!B36)</f>
        <v>22</v>
      </c>
      <c r="C36" s="124">
        <f>IFERROR(VLOOKUP(GRef!B208,C_620,2,FALSE),'Base Calendar'!C36)</f>
        <v>23</v>
      </c>
      <c r="D36" s="124">
        <f>IFERROR(VLOOKUP(GRef!B209,C_620,2,FALSE),'Base Calendar'!D36)</f>
        <v>24</v>
      </c>
      <c r="E36" s="324">
        <f>IFERROR(VLOOKUP(GRef!B210,C_620,2,FALSE),'Base Calendar'!E36)</f>
        <v>25</v>
      </c>
      <c r="F36" s="146"/>
      <c r="G36" s="124" t="str">
        <f>IFERROR(VLOOKUP(GRef!B234,C_620,2,FALSE),'Base Calendar'!G36)</f>
        <v>◯</v>
      </c>
      <c r="H36" s="124">
        <f>IFERROR(VLOOKUP(GRef!B235,C_620,2,FALSE),'Base Calendar'!H36)</f>
        <v>19</v>
      </c>
      <c r="I36" s="124">
        <f>IFERROR(VLOOKUP(GRef!B236,C_620,2,FALSE),'Base Calendar'!I36)</f>
        <v>20</v>
      </c>
      <c r="J36" s="124">
        <f>IFERROR(VLOOKUP(GRef!B237,C_620,2,FALSE),'Base Calendar'!J36)</f>
        <v>21</v>
      </c>
      <c r="K36" s="324">
        <f>IFERROR(VLOOKUP(GRef!B238,C_620,2,FALSE),'Base Calendar'!K36)</f>
        <v>22</v>
      </c>
      <c r="L36" s="146"/>
      <c r="M36" s="124" t="str">
        <f>IFERROR(VLOOKUP(GRef!B262,C_620,2,FALSE),'Base Calendar'!M36)</f>
        <v>◯</v>
      </c>
      <c r="N36" s="124" t="str">
        <f>IFERROR(VLOOKUP(GRef!B263,C_620,2,FALSE),'Base Calendar'!N36)</f>
        <v>◯</v>
      </c>
      <c r="O36" s="124" t="str">
        <f>IFERROR(VLOOKUP(GRef!B264,C_620,2,FALSE),'Base Calendar'!O36)</f>
        <v>◯</v>
      </c>
      <c r="P36" s="124" t="str">
        <f>IFERROR(VLOOKUP(GRef!B265,C_620,2,FALSE),'Base Calendar'!P36)</f>
        <v>◯</v>
      </c>
      <c r="Q36" s="324" t="str">
        <f>IFERROR(VLOOKUP(GRef!B266,C_620,2,FALSE),'Base Calendar'!Q36)</f>
        <v>◯</v>
      </c>
    </row>
    <row r="37" spans="1:17" ht="12" customHeight="1" thickBot="1">
      <c r="A37" s="325">
        <f>IFERROR(VLOOKUP(GRef!B213,C_620,2,FALSE),'Base Calendar'!A37)</f>
        <v>28</v>
      </c>
      <c r="B37" s="325">
        <f>IFERROR(VLOOKUP(GRef!B214,C_620,2,FALSE),'Base Calendar'!B37)</f>
        <v>29</v>
      </c>
      <c r="C37" s="325">
        <f>IFERROR(VLOOKUP(GRef!B215,C_620,2,FALSE),'Base Calendar'!C37)</f>
        <v>30</v>
      </c>
      <c r="D37" s="325">
        <f>IFERROR(VLOOKUP(GRef!B216,C_620,2,FALSE),'Base Calendar'!D37)</f>
        <v>31</v>
      </c>
      <c r="E37" s="326" t="str">
        <f>IFERROR(VLOOKUP(GRef!B217,C_620,2,FALSE),'Base Calendar'!E37)</f>
        <v xml:space="preserve"> </v>
      </c>
      <c r="F37" s="157"/>
      <c r="G37" s="325">
        <f>IFERROR(VLOOKUP(GRef!B241,C_620,2,FALSE),'Base Calendar'!G37)</f>
        <v>25</v>
      </c>
      <c r="H37" s="325">
        <f>IFERROR(VLOOKUP(GRef!B242,C_620,2,FALSE),'Base Calendar'!H37)</f>
        <v>26</v>
      </c>
      <c r="I37" s="325">
        <f>IFERROR(VLOOKUP(GRef!B243,C_620,2,FALSE),'Base Calendar'!I37)</f>
        <v>27</v>
      </c>
      <c r="J37" s="325">
        <f>IFERROR(VLOOKUP(GRef!B244,C_620,2,FALSE),'Base Calendar'!J37)</f>
        <v>28</v>
      </c>
      <c r="K37" s="326">
        <f>IFERROR(VLOOKUP(GRef!B245,C_620,2,FALSE),'Base Calendar'!K37)</f>
        <v>0</v>
      </c>
      <c r="L37" s="146"/>
      <c r="M37" s="325">
        <f>IFERROR(VLOOKUP(GRef!B269,C_620,2,FALSE),'Base Calendar'!M37)</f>
        <v>25</v>
      </c>
      <c r="N37" s="325">
        <f>IFERROR(VLOOKUP(GRef!B270,C_620,2,FALSE),'Base Calendar'!N37)</f>
        <v>26</v>
      </c>
      <c r="O37" s="325">
        <f>IFERROR(VLOOKUP(GRef!B271,C_620,2,FALSE),'Base Calendar'!O37)</f>
        <v>27</v>
      </c>
      <c r="P37" s="325">
        <f>IFERROR(VLOOKUP(GRef!B272,C_620,2,FALSE),'Base Calendar'!P37)</f>
        <v>28</v>
      </c>
      <c r="Q37" s="326">
        <f>IFERROR(VLOOKUP(GRef!B273,C_620,2,FALSE),'Base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18</v>
      </c>
      <c r="H38" s="161" t="s">
        <v>1416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IFERROR(VLOOKUP(GRef!B276,C_620,2,FALSE),'Base Calendar'!A45)</f>
        <v>1</v>
      </c>
      <c r="B45" s="124">
        <f>IFERROR(VLOOKUP(GRef!B277,C_620,2,FALSE),'Base Calendar'!B45)</f>
        <v>2</v>
      </c>
      <c r="C45" s="124">
        <f>IFERROR(VLOOKUP(GRef!B278,C_620,2,FALSE),'Base Calendar'!C45)</f>
        <v>3</v>
      </c>
      <c r="D45" s="124">
        <f>IFERROR(VLOOKUP(GRef!B279,C_620,2,FALSE),'Base Calendar'!D45)</f>
        <v>4</v>
      </c>
      <c r="E45" s="324">
        <f>IFERROR(VLOOKUP(GRef!B280,C_620,2,FALSE),'Base Calendar'!E45)</f>
        <v>5</v>
      </c>
      <c r="F45" s="139"/>
      <c r="G45" s="124">
        <f>IFERROR(VLOOKUP(GRef!B304,C_620,2,FALSE),'Base Calendar'!G45)</f>
        <v>0</v>
      </c>
      <c r="H45" s="124">
        <f>IFERROR(VLOOKUP(GRef!B305,C_620,2,FALSE),'Base Calendar'!H45)</f>
        <v>0</v>
      </c>
      <c r="I45" s="124">
        <f>IFERROR(VLOOKUP(GRef!B306,C_620,2,FALSE),'Base Calendar'!I45)</f>
        <v>1</v>
      </c>
      <c r="J45" s="124">
        <f>IFERROR(VLOOKUP(GRef!B307,C_620,2,FALSE),'Base Calendar'!J45)</f>
        <v>2</v>
      </c>
      <c r="K45" s="324">
        <f>IFERROR(VLOOKUP(GRef!B308,C_620,2,FALSE),'Base Calendar'!K45)</f>
        <v>3</v>
      </c>
      <c r="L45" s="146"/>
      <c r="M45" s="124">
        <f>IFERROR(VLOOKUP(GRef!B339,C_620,2,FALSE),'Base Calendar'!M45)</f>
        <v>3</v>
      </c>
      <c r="N45" s="124">
        <f>IFERROR(VLOOKUP(GRef!B340,C_620,2,FALSE),'Base Calendar'!N45)</f>
        <v>4</v>
      </c>
      <c r="O45" s="124">
        <f>IFERROR(VLOOKUP(GRef!B341,C_620,2,FALSE),'Base Calendar'!O45)</f>
        <v>5</v>
      </c>
      <c r="P45" s="124">
        <f>IFERROR(VLOOKUP(GRef!B342,C_620,2,FALSE),'Base Calendar'!P45)</f>
        <v>6</v>
      </c>
      <c r="Q45" s="324">
        <f>IFERROR(VLOOKUP(GRef!B343,C_620,2,FALSE),'Base Calendar'!Q45)</f>
        <v>7</v>
      </c>
    </row>
    <row r="46" spans="1:17" ht="12" customHeight="1">
      <c r="A46" s="124">
        <f>IFERROR(VLOOKUP(GRef!B283,C_620,2,FALSE),'Base Calendar'!A46)</f>
        <v>8</v>
      </c>
      <c r="B46" s="124">
        <f>IFERROR(VLOOKUP(GRef!B284,C_620,2,FALSE),'Base Calendar'!B46)</f>
        <v>9</v>
      </c>
      <c r="C46" s="124">
        <f>IFERROR(VLOOKUP(GRef!B285,C_620,2,FALSE),'Base Calendar'!C46)</f>
        <v>10</v>
      </c>
      <c r="D46" s="124">
        <f>IFERROR(VLOOKUP(GRef!B286,C_620,2,FALSE),'Base Calendar'!D46)</f>
        <v>11</v>
      </c>
      <c r="E46" s="324">
        <f>IFERROR(VLOOKUP(GRef!B287,C_620,2,FALSE),'Base Calendar'!E46)</f>
        <v>12</v>
      </c>
      <c r="F46" s="146"/>
      <c r="G46" s="124">
        <f>IFERROR(VLOOKUP(GRef!B311,C_620,2,FALSE),'Base Calendar'!G46)</f>
        <v>6</v>
      </c>
      <c r="H46" s="124">
        <f>IFERROR(VLOOKUP(GRef!B312,C_620,2,FALSE),'Base Calendar'!H46)</f>
        <v>7</v>
      </c>
      <c r="I46" s="124">
        <f>IFERROR(VLOOKUP(GRef!B313,C_620,2,FALSE),'Base Calendar'!I46)</f>
        <v>8</v>
      </c>
      <c r="J46" s="124">
        <f>IFERROR(VLOOKUP(GRef!B314,C_620,2,FALSE),'Base Calendar'!J46)</f>
        <v>9</v>
      </c>
      <c r="K46" s="324">
        <f>IFERROR(VLOOKUP(GRef!B315,C_620,2,FALSE),'Base Calendar'!K46)</f>
        <v>10</v>
      </c>
      <c r="L46" s="146"/>
      <c r="M46" s="124">
        <f>IFERROR(VLOOKUP(GRef!B346,C_620,2,FALSE),'Base Calendar'!M46)</f>
        <v>10</v>
      </c>
      <c r="N46" s="124">
        <f>IFERROR(VLOOKUP(GRef!B3463,C_620,2,FALSE),'Base Calendar'!N46)</f>
        <v>11</v>
      </c>
      <c r="O46" s="124">
        <f>IFERROR(VLOOKUP(GRef!B348,C_620,2,FALSE),'Base Calendar'!O46)</f>
        <v>12</v>
      </c>
      <c r="P46" s="124">
        <f>IFERROR(VLOOKUP(GRef!B349,C_620,2,FALSE),'Base Calendar'!P46)</f>
        <v>13</v>
      </c>
      <c r="Q46" s="324" t="str">
        <f>IFERROR(VLOOKUP(GRef!B350,C_620,2,FALSE),'Base Calendar'!Q46)</f>
        <v></v>
      </c>
    </row>
    <row r="47" spans="1:17" ht="12" customHeight="1">
      <c r="A47" s="124">
        <f>IFERROR(VLOOKUP(GRef!B290,C_620,2,FALSE),'Base Calendar'!A47)</f>
        <v>15</v>
      </c>
      <c r="B47" s="124">
        <f>IFERROR(VLOOKUP(GRef!B291,C_620,2,FALSE),'Base Calendar'!B47)</f>
        <v>16</v>
      </c>
      <c r="C47" s="124">
        <f>IFERROR(VLOOKUP(GRef!B292,C_620,2,FALSE),'Base Calendar'!C47)</f>
        <v>17</v>
      </c>
      <c r="D47" s="124">
        <f>IFERROR(VLOOKUP(GRef!B293,C_620,2,FALSE),'Base Calendar'!D47)</f>
        <v>18</v>
      </c>
      <c r="E47" s="324" t="str">
        <f>IFERROR(VLOOKUP(GRef!B294,C_620,2,FALSE),'Base Calendar'!E47)</f>
        <v>◯</v>
      </c>
      <c r="F47" s="146"/>
      <c r="G47" s="124">
        <f>IFERROR(VLOOKUP(GRef!B318,C_620,2,FALSE),'Base Calendar'!G47)</f>
        <v>13</v>
      </c>
      <c r="H47" s="124">
        <f>IFERROR(VLOOKUP(GRef!B319,C_620,2,FALSE),'Base Calendar'!H47)</f>
        <v>14</v>
      </c>
      <c r="I47" s="124">
        <f>IFERROR(VLOOKUP(GRef!B320,C_620,2,FALSE),'Base Calendar'!I47)</f>
        <v>15</v>
      </c>
      <c r="J47" s="124">
        <f>IFERROR(VLOOKUP(GRef!B321,C_620,2,FALSE),'Base Calendar'!J47)</f>
        <v>16</v>
      </c>
      <c r="K47" s="324">
        <f>IFERROR(VLOOKUP(GRef!B322,C_620,2,FALSE),'Base Calendar'!K47)</f>
        <v>17</v>
      </c>
      <c r="L47" s="323"/>
      <c r="M47" s="124">
        <f>IFERROR(VLOOKUP(GRef!B353,C_620,2,FALSE),'Base Calendar'!M47)</f>
        <v>17</v>
      </c>
      <c r="N47" s="124">
        <f>IFERROR(VLOOKUP(GRef!B354,C_620,2,FALSE),'Base Calendar'!N47)</f>
        <v>18</v>
      </c>
      <c r="O47" s="124">
        <f>IFERROR(VLOOKUP(GRef!B355,C_620,2,FALSE),'Base Calendar'!O47)</f>
        <v>19</v>
      </c>
      <c r="P47" s="124">
        <f>IFERROR(VLOOKUP(GRef!B356,C_620,2,FALSE),'Base Calendar'!P47)</f>
        <v>20</v>
      </c>
      <c r="Q47" s="324">
        <f>IFERROR(VLOOKUP(GRef!B357,C_620,2,FALSE),'Base Calendar'!Q47)</f>
        <v>21</v>
      </c>
    </row>
    <row r="48" spans="1:17" ht="12" customHeight="1">
      <c r="A48" s="124">
        <f>IFERROR(VLOOKUP(GRef!B297,C_620,2,FALSE),'Base Calendar'!A48)</f>
        <v>22</v>
      </c>
      <c r="B48" s="124">
        <f>IFERROR(VLOOKUP(GRef!B298,C_620,2,FALSE),'Base Calendar'!B48)</f>
        <v>23</v>
      </c>
      <c r="C48" s="124">
        <f>IFERROR(VLOOKUP(GRef!B299,C_620,2,FALSE),'Base Calendar'!C48)</f>
        <v>24</v>
      </c>
      <c r="D48" s="124">
        <f>IFERROR(VLOOKUP(GRef!B300,C_620,2,FALSE),'Base Calendar'!D48)</f>
        <v>25</v>
      </c>
      <c r="E48" s="324">
        <f>IFERROR(VLOOKUP(GRef!B301,C_620,2,FALSE),'Base Calendar'!E48)</f>
        <v>26</v>
      </c>
      <c r="F48" s="146"/>
      <c r="G48" s="124">
        <f>IFERROR(VLOOKUP(GRef!B325,C_620,2,FALSE),'Base Calendar'!G48)</f>
        <v>20</v>
      </c>
      <c r="H48" s="124">
        <f>IFERROR(VLOOKUP(GRef!B326,C_620,2,FALSE),'Base Calendar'!H48)</f>
        <v>21</v>
      </c>
      <c r="I48" s="124">
        <f>IFERROR(VLOOKUP(GRef!B327,C_620,2,FALSE),'Base Calendar'!I48)</f>
        <v>22</v>
      </c>
      <c r="J48" s="124">
        <f>IFERROR(VLOOKUP(GRef!B328,C_620,2,FALSE),'Base Calendar'!J48)</f>
        <v>23</v>
      </c>
      <c r="K48" s="324">
        <f>IFERROR(VLOOKUP(GRef!B329,C_620,2,FALSE),'Base Calendar'!K48)</f>
        <v>24</v>
      </c>
      <c r="L48" s="146"/>
      <c r="M48" s="124">
        <f>IFERROR(VLOOKUP(GRef!B360,C_620,2,FALSE),'Base Calendar'!M48)</f>
        <v>24</v>
      </c>
      <c r="N48" s="124">
        <f>IFERROR(VLOOKUP(GRef!B361,C_620,2,FALSE),'Base Calendar'!N48)</f>
        <v>25</v>
      </c>
      <c r="O48" s="124">
        <f>IFERROR(VLOOKUP(GRef!B362,C_620,2,FALSE),'Base Calendar'!O48)</f>
        <v>26</v>
      </c>
      <c r="P48" s="124">
        <f>IFERROR(VLOOKUP(GRef!B363,C_620,2,FALSE),'Base Calendar'!P48)</f>
        <v>27</v>
      </c>
      <c r="Q48" s="324">
        <f>IFERROR(VLOOKUP(GRef!B364,C_620,2,FALSE),'Base Calendar'!Q48)</f>
        <v>28</v>
      </c>
    </row>
    <row r="49" spans="1:19" ht="12" customHeight="1" thickBot="1">
      <c r="A49" s="325">
        <f>IFERROR(VLOOKUP(GRef!B304,C_620,2,FALSE),'Base Calendar'!A49)</f>
        <v>29</v>
      </c>
      <c r="B49" s="325">
        <f>IFERROR(VLOOKUP(GRef!B305,C_620,2,FALSE),'Base Calendar'!B49)</f>
        <v>30</v>
      </c>
      <c r="C49" s="325" t="str">
        <f>IFERROR(VLOOKUP(GRef!B306,C_620,2,FALSE),'Base Calendar'!C49)</f>
        <v xml:space="preserve"> </v>
      </c>
      <c r="D49" s="325" t="str">
        <f>IFERROR(VLOOKUP(GRef!B307,C_620,2,FALSE),'Base Calendar'!D49)</f>
        <v xml:space="preserve"> </v>
      </c>
      <c r="E49" s="326" t="str">
        <f>IFERROR(VLOOKUP(GRef!B308,C_620,2,FALSE),'Base Calendar'!E49)</f>
        <v xml:space="preserve"> </v>
      </c>
      <c r="F49" s="146"/>
      <c r="G49" s="325" t="str">
        <f>IFERROR(VLOOKUP(GRef!B332,C_620,2,FALSE),'Base Calendar'!G49)</f>
        <v>●</v>
      </c>
      <c r="H49" s="325">
        <f>IFERROR(VLOOKUP(GRef!B333,C_620,2,FALSE),'Base Calendar'!H49)</f>
        <v>28</v>
      </c>
      <c r="I49" s="325">
        <f>IFERROR(VLOOKUP(GRef!B334,C_620,2,FALSE),'Base Calendar'!I49)</f>
        <v>29</v>
      </c>
      <c r="J49" s="325">
        <f>IFERROR(VLOOKUP(GRef!B335,C_620,2,FALSE),'Base Calendar'!J49)</f>
        <v>30</v>
      </c>
      <c r="K49" s="326">
        <f>IFERROR(VLOOKUP(GRef!B336,C_620,2,FALSE),'Base Calendar'!K49)</f>
        <v>31</v>
      </c>
      <c r="L49" s="169"/>
      <c r="M49" s="325">
        <f>IFERROR(VLOOKUP(GRef!B367,C_620,2,FALSE),'Base Calendar'!M49)</f>
        <v>0</v>
      </c>
      <c r="N49" s="325">
        <f>IFERROR(VLOOKUP(GRef!B368,C_620,2,FALSE),'Base Calendar'!N49)</f>
        <v>0</v>
      </c>
      <c r="O49" s="325">
        <f>IFERROR(VLOOKUP(GRef!B369,C_620,2,FALSE),'Base Calendar'!O49)</f>
        <v>0</v>
      </c>
      <c r="P49" s="325">
        <f>IFERROR(VLOOKUP(GRef!B370,C_620,2,FALSE),'Base Calendar'!P49)</f>
        <v>0</v>
      </c>
      <c r="Q49" s="326">
        <f>IFERROR(VLOOKUP(GRef!B371,C_620,2,FALSE),'Base Calendar'!Q49)</f>
        <v>0</v>
      </c>
    </row>
    <row r="50" spans="1:19" ht="12" customHeight="1">
      <c r="A50" s="164" t="s">
        <v>1405</v>
      </c>
      <c r="B50" s="158" t="s">
        <v>135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DAY(GRef!Z378)</f>
        <v>14</v>
      </c>
      <c r="N50" s="158" t="s">
        <v>39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J0mPbM1ZQymFJTli7QAhJyNMLi62r2Nj0yZAYXsDiKBexb+f5hhzi4NaCXadERvf5fApOBZ5wX636Z8YIOfw7A==" saltValue="rJYKI9Oun8DVuM2/qh7Iqw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6" priority="7" stopIfTrue="1" operator="equal">
      <formula>0</formula>
    </cfRule>
  </conditionalFormatting>
  <conditionalFormatting sqref="A9:Q13">
    <cfRule type="cellIs" dxfId="5" priority="4" stopIfTrue="1" operator="equal">
      <formula>0</formula>
    </cfRule>
    <cfRule type="cellIs" dxfId="4" priority="5" stopIfTrue="1" operator="equal">
      <formula>15.5</formula>
    </cfRule>
    <cfRule type="cellIs" dxfId="3" priority="6" stopIfTrue="1" operator="equal">
      <formula>0</formula>
    </cfRule>
  </conditionalFormatting>
  <conditionalFormatting sqref="A21:Q25">
    <cfRule type="cellIs" dxfId="2" priority="3" stopIfTrue="1" operator="equal">
      <formula>0</formula>
    </cfRule>
  </conditionalFormatting>
  <conditionalFormatting sqref="A33:Q37">
    <cfRule type="cellIs" dxfId="1" priority="2" stopIfTrue="1" operator="equal">
      <formula>0</formula>
    </cfRule>
  </conditionalFormatting>
  <conditionalFormatting sqref="A45:Q49">
    <cfRule type="cellIs" dxfId="0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86"/>
  <sheetViews>
    <sheetView topLeftCell="F289" workbookViewId="0">
      <selection activeCell="Y379" sqref="Y379"/>
    </sheetView>
  </sheetViews>
  <sheetFormatPr defaultRowHeight="12.75"/>
  <cols>
    <col min="1" max="1" width="20" bestFit="1" customWidth="1"/>
    <col min="2" max="2" width="13" style="187" bestFit="1" customWidth="1"/>
    <col min="3" max="3" width="10.375" style="189" bestFit="1" customWidth="1"/>
    <col min="4" max="4" width="10.375" style="184" bestFit="1" customWidth="1"/>
    <col min="5" max="15" width="10.5" style="184" bestFit="1" customWidth="1"/>
    <col min="16" max="17" width="10.125" style="184" bestFit="1" customWidth="1"/>
    <col min="18" max="18" width="10.375" style="184" bestFit="1" customWidth="1"/>
    <col min="19" max="26" width="10.125" style="184" bestFit="1" customWidth="1"/>
    <col min="27" max="27" width="6.75" style="184" bestFit="1" customWidth="1"/>
    <col min="28" max="39" width="9.25" style="184" customWidth="1"/>
  </cols>
  <sheetData>
    <row r="1" spans="1:26" s="328" customFormat="1">
      <c r="A1" s="315" t="s">
        <v>101</v>
      </c>
      <c r="B1" s="327" t="s">
        <v>97</v>
      </c>
      <c r="C1" s="318">
        <v>100</v>
      </c>
      <c r="D1" s="315">
        <v>120</v>
      </c>
      <c r="E1" s="315">
        <v>130</v>
      </c>
      <c r="F1" s="318" t="s">
        <v>1373</v>
      </c>
      <c r="G1" s="315">
        <v>140</v>
      </c>
      <c r="H1" s="315">
        <v>150</v>
      </c>
      <c r="I1" s="319">
        <v>200</v>
      </c>
      <c r="J1" s="319">
        <v>210</v>
      </c>
      <c r="K1" s="319">
        <v>350</v>
      </c>
      <c r="L1" s="319">
        <v>355</v>
      </c>
      <c r="M1" s="319">
        <v>400</v>
      </c>
      <c r="N1" s="319">
        <v>410</v>
      </c>
      <c r="O1" s="319">
        <v>415</v>
      </c>
      <c r="P1" s="319">
        <v>420</v>
      </c>
      <c r="Q1" s="319">
        <v>430</v>
      </c>
      <c r="R1" s="319">
        <v>440</v>
      </c>
      <c r="S1" s="319">
        <v>450</v>
      </c>
      <c r="T1" s="319">
        <v>460</v>
      </c>
      <c r="U1" s="319">
        <v>470</v>
      </c>
      <c r="V1" s="319">
        <v>480</v>
      </c>
      <c r="W1" s="319">
        <v>490</v>
      </c>
      <c r="X1" s="320">
        <v>600</v>
      </c>
      <c r="Y1" s="319">
        <v>610</v>
      </c>
      <c r="Z1" s="319">
        <v>620</v>
      </c>
    </row>
    <row r="2" spans="1:26">
      <c r="A2" s="182" t="s">
        <v>102</v>
      </c>
      <c r="B2" s="186">
        <v>41820</v>
      </c>
      <c r="C2" s="188">
        <f>IFERROR(VLOOKUP($B$2,C_100,25,FALSE),DAY($B$2))</f>
        <v>1</v>
      </c>
      <c r="D2" s="188">
        <f>IFERROR(VLOOKUP($B$2,C_120,24,FALSE),DAY($B$2))</f>
        <v>1</v>
      </c>
      <c r="E2" s="188">
        <f>IFERROR(VLOOKUP($B$2,C_130,23,FALSE),DAY($B$2))</f>
        <v>1</v>
      </c>
      <c r="F2" s="188">
        <f>IFERROR(VLOOKUP($B$2,C_400B,22,FALSE),DAY($B$2))</f>
        <v>1</v>
      </c>
      <c r="G2" s="188">
        <f>IFERROR(VLOOKUP($B$2,C_140,21,FALSE),DAY($B$2))</f>
        <v>1</v>
      </c>
      <c r="H2" s="188">
        <f>IFERROR(VLOOKUP($B$2,C_150,20,FALSE),DAY($B$2))</f>
        <v>1</v>
      </c>
      <c r="I2" s="188">
        <f>IFERROR(VLOOKUP($B$2,C_200,19,FALSE),DAY($B$2))</f>
        <v>1</v>
      </c>
      <c r="J2" s="188">
        <f>IFERROR(VLOOKUP($B$2,C_210,18,FALSE),DAY($B$2))</f>
        <v>1</v>
      </c>
      <c r="K2" s="188">
        <f>IFERROR(VLOOKUP($B$2,C_350,17,FALSE),DAY($B$2))</f>
        <v>1</v>
      </c>
      <c r="L2" s="188">
        <f>IFERROR(VLOOKUP($B$2,C_355,16,FALSE),DAY($B$2))</f>
        <v>1</v>
      </c>
      <c r="M2" s="188">
        <f>IFERROR(VLOOKUP($B$2,C_400,15,FALSE),DAY($B$2))</f>
        <v>1</v>
      </c>
      <c r="N2" s="188">
        <f>IFERROR(VLOOKUP($B$2,C_410,14,FALSE),DAY($B$2))</f>
        <v>1</v>
      </c>
      <c r="O2" s="188">
        <f>IFERROR(VLOOKUP($B$2,C_415,13,FALSE),DAY($B$2))</f>
        <v>1</v>
      </c>
      <c r="P2" s="188">
        <f>IFERROR(VLOOKUP($B$2,C_420,12,FALSE),DAY($B$2))</f>
        <v>1</v>
      </c>
      <c r="Q2" s="188">
        <f>IFERROR(VLOOKUP($B$2,C_430,11,FALSE),DAY($B$2))</f>
        <v>1</v>
      </c>
      <c r="R2" s="188">
        <f>IFERROR(VLOOKUP($B$2,C_440,10,FALSE),DAY($B$2))</f>
        <v>1</v>
      </c>
      <c r="S2" s="188">
        <f>IFERROR(VLOOKUP($B$2,C_450,9,FALSE),DAY($B$2))</f>
        <v>1</v>
      </c>
      <c r="T2" s="188">
        <f>IFERROR(VLOOKUP($B$2,C_460,8,FALSE),DAY($B$2))</f>
        <v>1</v>
      </c>
      <c r="U2" s="188">
        <f>IFERROR(VLOOKUP($B$2,C_470,7,FALSE),DAY($B$2))</f>
        <v>1</v>
      </c>
      <c r="V2" s="188">
        <f>IFERROR(VLOOKUP($B$2,C_480,6,FALSE),DAY($B$2))</f>
        <v>1</v>
      </c>
      <c r="W2" s="188">
        <f>IFERROR(VLOOKUP($B$2,C_490,5,FALSE),DAY($B$2))</f>
        <v>1</v>
      </c>
      <c r="X2" s="188">
        <f>IFERROR(VLOOKUP($B$2,C_600,4,FALSE),DAY($B$2))</f>
        <v>1</v>
      </c>
      <c r="Y2" s="188">
        <f>IFERROR(VLOOKUP($B$2,C_610,3,FALSE),DAY($B$2))</f>
        <v>1</v>
      </c>
      <c r="Z2" s="188">
        <f>IFERROR(VLOOKUP($B$2,C_620,2,FALSE),DAY($B$2))</f>
        <v>1</v>
      </c>
    </row>
    <row r="3" spans="1:26">
      <c r="A3" s="128" t="s">
        <v>103</v>
      </c>
      <c r="B3" s="187">
        <v>41821</v>
      </c>
      <c r="C3" s="188" t="str">
        <f>IFERROR(VLOOKUP($B$3,C_100,25,FALSE),DAY($B$3))</f>
        <v></v>
      </c>
      <c r="D3" s="188" t="str">
        <f>IFERROR(VLOOKUP($B$3,C_120,24,FALSE),DAY($B$3))</f>
        <v></v>
      </c>
      <c r="E3" s="188" t="str">
        <f>IFERROR(VLOOKUP($B$3,C_130,23,FALSE),DAY($B$3))</f>
        <v></v>
      </c>
      <c r="F3" s="341">
        <v>2</v>
      </c>
      <c r="G3" s="188">
        <f>IFERROR(VLOOKUP($B$3,C_140,21,FALSE),DAY($B$3))</f>
        <v>2</v>
      </c>
      <c r="H3" s="188" t="str">
        <f>IFERROR(VLOOKUP($B$3,C_150,20,FALSE),DAY($B$3))</f>
        <v></v>
      </c>
      <c r="I3" s="188">
        <f>IFERROR(VLOOKUP($B$3,C_200,19,FALSE),DAY($B$3))</f>
        <v>2</v>
      </c>
      <c r="J3" s="188">
        <f>IFERROR(VLOOKUP($B$3,C_210,18,FALSE),DAY($B$3))</f>
        <v>2</v>
      </c>
      <c r="K3" s="188">
        <f>IFERROR(VLOOKUP($B$3,C_350,17,FALSE),DAY($B$3))</f>
        <v>2</v>
      </c>
      <c r="L3" s="188">
        <f>IFERROR(VLOOKUP($B$3,C_355,16,FALSE),DAY($B$3))</f>
        <v>2</v>
      </c>
      <c r="M3" s="188">
        <f>IFERROR(VLOOKUP($B$3,C_400,15,FALSE),DAY($B$3))</f>
        <v>2</v>
      </c>
      <c r="N3" s="188">
        <f>IFERROR(VLOOKUP($B$3,C_410,14,FALSE),DAY($B$3))</f>
        <v>2</v>
      </c>
      <c r="O3" s="188">
        <f>IFERROR(VLOOKUP($B$3,C_415,13,FALSE),DAY($B$3))</f>
        <v>2</v>
      </c>
      <c r="P3" s="188">
        <f>IFERROR(VLOOKUP($B$3,C_420,12,FALSE),DAY($B$3))</f>
        <v>2</v>
      </c>
      <c r="Q3" s="188">
        <f>IFERROR(VLOOKUP($B$3,C_430,11,FALSE),DAY($B$3))</f>
        <v>2</v>
      </c>
      <c r="R3" s="188">
        <f>IFERROR(VLOOKUP($B$3,C_440,10,FALSE),DAY($B$3))</f>
        <v>2</v>
      </c>
      <c r="S3" s="188">
        <f>IFERROR(VLOOKUP($B$3,C_450,9,FALSE),DAY($B$3))</f>
        <v>2</v>
      </c>
      <c r="T3" s="188">
        <f>IFERROR(VLOOKUP($B$3,C_460,8,FALSE),DAY($B$3))</f>
        <v>2</v>
      </c>
      <c r="U3" s="188">
        <f>IFERROR(VLOOKUP($B$3,C_470,7,FALSE),DAY($B$3))</f>
        <v>2</v>
      </c>
      <c r="V3" s="188">
        <f>IFERROR(VLOOKUP($B$3,C_480,6,FALSE),DAY($B$3))</f>
        <v>2</v>
      </c>
      <c r="W3" s="188">
        <f>IFERROR(VLOOKUP($B$3,C_490,5,FALSE),DAY($B$3))</f>
        <v>2</v>
      </c>
      <c r="X3" s="188">
        <f>IFERROR(VLOOKUP($B$3,C_600,4,FALSE),DAY($B$3))</f>
        <v>2</v>
      </c>
      <c r="Y3" s="188">
        <f>IFERROR(VLOOKUP($B$3,C_610,3,FALSE),DAY($B$3))</f>
        <v>2</v>
      </c>
      <c r="Z3" s="188">
        <f>IFERROR(VLOOKUP($B$3,C_620,2,FALSE),DAY($B$3))</f>
        <v>2</v>
      </c>
    </row>
    <row r="4" spans="1:26">
      <c r="A4" s="128" t="s">
        <v>104</v>
      </c>
      <c r="B4" s="187">
        <v>41822</v>
      </c>
      <c r="C4" s="188">
        <f>IFERROR(VLOOKUP($B$4,C_100,25,FALSE),DAY($B$4))</f>
        <v>3</v>
      </c>
      <c r="D4" s="188">
        <f>IFERROR(VLOOKUP($B$4,C_120,24,FALSE),DAY($B$4))</f>
        <v>3</v>
      </c>
      <c r="E4" s="188">
        <f>IFERROR(VLOOKUP($B$4,C_130,23,FALSE),DAY($B$4))</f>
        <v>3</v>
      </c>
      <c r="F4" s="188">
        <f>IFERROR(VLOOKUP($B$4,C_400B,22,FALSE),DAY($B$4))</f>
        <v>3</v>
      </c>
      <c r="G4" s="188">
        <f>IFERROR(VLOOKUP($B$4,C_140,21,FALSE),DAY($B$4))</f>
        <v>3</v>
      </c>
      <c r="H4" s="188">
        <f>IFERROR(VLOOKUP($B$4,C_150,20,FALSE),DAY($B$4))</f>
        <v>3</v>
      </c>
      <c r="I4" s="188">
        <f>IFERROR(VLOOKUP($B$4,C_200,19,FALSE),DAY($B$4))</f>
        <v>3</v>
      </c>
      <c r="J4" s="188">
        <f>IFERROR(VLOOKUP($B$4,C_210,18,FALSE),DAY($B$4))</f>
        <v>3</v>
      </c>
      <c r="K4" s="188">
        <f>IFERROR(VLOOKUP($B$4,C_350,17,FALSE),DAY($B$4))</f>
        <v>3</v>
      </c>
      <c r="L4" s="188">
        <f>IFERROR(VLOOKUP($B$4,C_355,16,FALSE),DAY($B$4))</f>
        <v>3</v>
      </c>
      <c r="M4" s="188">
        <f>IFERROR(VLOOKUP($B$4,C_400,15,FALSE),DAY($B$4))</f>
        <v>3</v>
      </c>
      <c r="N4" s="188">
        <f>IFERROR(VLOOKUP($B$4,C_410,14,FALSE),DAY($B$4))</f>
        <v>3</v>
      </c>
      <c r="O4" s="188">
        <f>IFERROR(VLOOKUP($B$4,C_415,13,FALSE),DAY($B$4))</f>
        <v>3</v>
      </c>
      <c r="P4" s="188">
        <f>IFERROR(VLOOKUP($B$4,C_420,12,FALSE),DAY($B$4))</f>
        <v>3</v>
      </c>
      <c r="Q4" s="188">
        <f>IFERROR(VLOOKUP($B$4,C_430,11,FALSE),DAY($B$4))</f>
        <v>3</v>
      </c>
      <c r="R4" s="188">
        <f>IFERROR(VLOOKUP($B$4,C_440,10,FALSE),DAY($B$4))</f>
        <v>3</v>
      </c>
      <c r="S4" s="188">
        <f>IFERROR(VLOOKUP($B$4,C_450,9,FALSE),DAY($B$4))</f>
        <v>3</v>
      </c>
      <c r="T4" s="188">
        <f>IFERROR(VLOOKUP($B$4,C_460,8,FALSE),DAY($B$4))</f>
        <v>3</v>
      </c>
      <c r="U4" s="188">
        <f>IFERROR(VLOOKUP($B$4,C_470,7,FALSE),DAY($B$4))</f>
        <v>3</v>
      </c>
      <c r="V4" s="188">
        <f>IFERROR(VLOOKUP($B$4,C_480,6,FALSE),DAY($B$4))</f>
        <v>3</v>
      </c>
      <c r="W4" s="188">
        <f>IFERROR(VLOOKUP($B$4,C_490,5,FALSE),DAY($B$4))</f>
        <v>3</v>
      </c>
      <c r="X4" s="188">
        <f>IFERROR(VLOOKUP($B$4,C_600,4,FALSE),DAY($B$4))</f>
        <v>3</v>
      </c>
      <c r="Y4" s="188">
        <f>IFERROR(VLOOKUP($B$4,C_610,3,FALSE),DAY($B$4))</f>
        <v>3</v>
      </c>
      <c r="Z4" s="188">
        <f>IFERROR(VLOOKUP($B$4,C_620,2,FALSE),DAY($B$4))</f>
        <v>3</v>
      </c>
    </row>
    <row r="5" spans="1:26">
      <c r="A5" s="128" t="s">
        <v>105</v>
      </c>
      <c r="B5" s="187">
        <v>41823</v>
      </c>
      <c r="C5" s="188" t="str">
        <f>IFERROR(VLOOKUP($B$5,C_100,25,FALSE),DAY($B$5))</f>
        <v>◯</v>
      </c>
      <c r="D5" s="188" t="str">
        <f>IFERROR(VLOOKUP($B$5,C_120,24,FALSE),DAY($B$5))</f>
        <v>◯</v>
      </c>
      <c r="E5" s="188" t="str">
        <f>IFERROR(VLOOKUP($B$5,C_130,23,FALSE),DAY($B$5))</f>
        <v>●</v>
      </c>
      <c r="F5" s="188" t="str">
        <f>IFERROR(VLOOKUP($B$5,C_400B,22,FALSE),DAY($B$5))</f>
        <v>●</v>
      </c>
      <c r="G5" s="188">
        <f>IFERROR(VLOOKUP($B$5,C_140,21,FALSE),DAY($B$5))</f>
        <v>4</v>
      </c>
      <c r="H5" s="188" t="str">
        <f>IFERROR(VLOOKUP($B$5,C_150,20,FALSE),DAY($B$5))</f>
        <v>◯</v>
      </c>
      <c r="I5" s="188">
        <f>IFERROR(VLOOKUP($B$5,C_200,19,FALSE),DAY($B$5))</f>
        <v>4</v>
      </c>
      <c r="J5" s="188">
        <f>IFERROR(VLOOKUP($B$5,C_210,18,FALSE),DAY($B$5))</f>
        <v>4</v>
      </c>
      <c r="K5" s="188">
        <f>IFERROR(VLOOKUP($B$5,C_350,17,FALSE),DAY($B$5))</f>
        <v>4</v>
      </c>
      <c r="L5" s="188">
        <f>IFERROR(VLOOKUP($B$5,C_355,16,FALSE),DAY($B$5))</f>
        <v>4</v>
      </c>
      <c r="M5" s="188">
        <f>IFERROR(VLOOKUP($B$5,C_400,15,FALSE),DAY($B$5))</f>
        <v>4</v>
      </c>
      <c r="N5" s="188">
        <f>IFERROR(VLOOKUP($B$5,C_410,14,FALSE),DAY($B$5))</f>
        <v>4</v>
      </c>
      <c r="O5" s="188">
        <f>IFERROR(VLOOKUP($B$5,C_415,13,FALSE),DAY($B$5))</f>
        <v>4</v>
      </c>
      <c r="P5" s="188">
        <f>IFERROR(VLOOKUP($B$5,C_420,12,FALSE),DAY($B$5))</f>
        <v>4</v>
      </c>
      <c r="Q5" s="188">
        <f>IFERROR(VLOOKUP($B$5,C_430,11,FALSE),DAY($B$5))</f>
        <v>4</v>
      </c>
      <c r="R5" s="188">
        <f>IFERROR(VLOOKUP($B$5,C_440,10,FALSE),DAY($B$5))</f>
        <v>4</v>
      </c>
      <c r="S5" s="188">
        <f>IFERROR(VLOOKUP($B$5,C_450,9,FALSE),DAY($B$5))</f>
        <v>4</v>
      </c>
      <c r="T5" s="188">
        <f>IFERROR(VLOOKUP($B$5,C_460,8,FALSE),DAY($B$5))</f>
        <v>4</v>
      </c>
      <c r="U5" s="188">
        <f>IFERROR(VLOOKUP($B$5,C_470,7,FALSE),DAY($B$5))</f>
        <v>4</v>
      </c>
      <c r="V5" s="188">
        <f>IFERROR(VLOOKUP($B$5,C_480,6,FALSE),DAY($B$5))</f>
        <v>4</v>
      </c>
      <c r="W5" s="188">
        <f>IFERROR(VLOOKUP($B$5,C_490,5,FALSE),DAY($B$5))</f>
        <v>4</v>
      </c>
      <c r="X5" s="188">
        <f>IFERROR(VLOOKUP($B$5,C_600,4,FALSE),DAY($B$5))</f>
        <v>4</v>
      </c>
      <c r="Y5" s="188">
        <f>IFERROR(VLOOKUP($B$5,C_610,3,FALSE),DAY($B$5))</f>
        <v>4</v>
      </c>
      <c r="Z5" s="188">
        <f>IFERROR(VLOOKUP($B$5,C_620,2,FALSE),DAY($B$5))</f>
        <v>4</v>
      </c>
    </row>
    <row r="6" spans="1:26">
      <c r="A6" s="128" t="s">
        <v>106</v>
      </c>
      <c r="B6" s="187">
        <v>41824</v>
      </c>
      <c r="C6" s="188">
        <f>IFERROR(VLOOKUP($B$6,C_100,25,FALSE),DAY($B$6))</f>
        <v>5</v>
      </c>
      <c r="D6" s="188">
        <f>IFERROR(VLOOKUP($B$6,C_120,24,FALSE),DAY($B$6))</f>
        <v>5</v>
      </c>
      <c r="E6" s="188">
        <f>IFERROR(VLOOKUP($B$6,C_130,23,FALSE),DAY($B$6))</f>
        <v>5</v>
      </c>
      <c r="F6" s="188">
        <f>IFERROR(VLOOKUP($B$6,C_400B,22,FALSE),DAY($B$6))</f>
        <v>5</v>
      </c>
      <c r="G6" s="188">
        <f>IFERROR(VLOOKUP($B$6,C_140,21,FALSE),DAY($B$6))</f>
        <v>5</v>
      </c>
      <c r="H6" s="188">
        <f>IFERROR(VLOOKUP($B$6,C_150,20,FALSE),DAY($B$6))</f>
        <v>5</v>
      </c>
      <c r="I6" s="188">
        <f>IFERROR(VLOOKUP($B$6,C_200,19,FALSE),DAY($B$6))</f>
        <v>5</v>
      </c>
      <c r="J6" s="188">
        <f>IFERROR(VLOOKUP($B$6,C_210,18,FALSE),DAY($B$6))</f>
        <v>5</v>
      </c>
      <c r="K6" s="188">
        <f>IFERROR(VLOOKUP($B$6,C_350,17,FALSE),DAY($B$6))</f>
        <v>5</v>
      </c>
      <c r="L6" s="188">
        <f>IFERROR(VLOOKUP($B$6,C_355,16,FALSE),DAY($B$6))</f>
        <v>5</v>
      </c>
      <c r="M6" s="188">
        <f>IFERROR(VLOOKUP($B$6,C_400,15,FALSE),DAY($B$6))</f>
        <v>5</v>
      </c>
      <c r="N6" s="188">
        <f>IFERROR(VLOOKUP($B$6,C_410,14,FALSE),DAY($B$6))</f>
        <v>5</v>
      </c>
      <c r="O6" s="188">
        <f>IFERROR(VLOOKUP($B$6,C_415,13,FALSE),DAY($B$6))</f>
        <v>5</v>
      </c>
      <c r="P6" s="188">
        <f>IFERROR(VLOOKUP($B$6,C_420,12,FALSE),DAY($B$6))</f>
        <v>5</v>
      </c>
      <c r="Q6" s="188">
        <f>IFERROR(VLOOKUP($B$6,C_430,11,FALSE),DAY($B$6))</f>
        <v>5</v>
      </c>
      <c r="R6" s="188">
        <f>IFERROR(VLOOKUP($B$6,C_440,10,FALSE),DAY($B$6))</f>
        <v>5</v>
      </c>
      <c r="S6" s="188">
        <f>IFERROR(VLOOKUP($B$6,C_450,9,FALSE),DAY($B$6))</f>
        <v>5</v>
      </c>
      <c r="T6" s="188">
        <f>IFERROR(VLOOKUP($B$6,C_460,8,FALSE),DAY($B$6))</f>
        <v>5</v>
      </c>
      <c r="U6" s="188">
        <f>IFERROR(VLOOKUP($B$6,C_470,7,FALSE),DAY($B$6))</f>
        <v>5</v>
      </c>
      <c r="V6" s="188">
        <f>IFERROR(VLOOKUP($B$6,C_480,6,FALSE),DAY($B$6))</f>
        <v>5</v>
      </c>
      <c r="W6" s="188">
        <f>IFERROR(VLOOKUP($B$6,C_490,5,FALSE),DAY($B$6))</f>
        <v>5</v>
      </c>
      <c r="X6" s="188">
        <f>IFERROR(VLOOKUP($B$6,C_600,4,FALSE),DAY($B$6))</f>
        <v>5</v>
      </c>
      <c r="Y6" s="188">
        <f>IFERROR(VLOOKUP($B$6,C_610,3,FALSE),DAY($B$6))</f>
        <v>5</v>
      </c>
      <c r="Z6" s="188">
        <f>IFERROR(VLOOKUP($B$6,C_620,2,FALSE),DAY($B$6))</f>
        <v>5</v>
      </c>
    </row>
    <row r="7" spans="1:26">
      <c r="A7" s="128" t="s">
        <v>107</v>
      </c>
      <c r="B7" s="187">
        <v>41825</v>
      </c>
      <c r="C7" s="188">
        <f>IFERROR(VLOOKUP($B$7,C_100,25,FALSE),DAY($B$7))</f>
        <v>6</v>
      </c>
      <c r="D7" s="188">
        <f>IFERROR(VLOOKUP($B$7,C_120,24,FALSE),DAY($B$7))</f>
        <v>6</v>
      </c>
      <c r="E7" s="188">
        <f>IFERROR(VLOOKUP($B$7,C_130,23,FALSE),DAY($B$7))</f>
        <v>6</v>
      </c>
      <c r="F7" s="188">
        <f>IFERROR(VLOOKUP($B$7,C_400B,22,FALSE),DAY($B$7))</f>
        <v>6</v>
      </c>
      <c r="G7" s="188">
        <f>IFERROR(VLOOKUP($B$7,C_140,21,FALSE),DAY($B$7))</f>
        <v>6</v>
      </c>
      <c r="H7" s="188">
        <f>IFERROR(VLOOKUP($B$7,C_150,20,FALSE),DAY($B$7))</f>
        <v>6</v>
      </c>
      <c r="I7" s="188">
        <f>IFERROR(VLOOKUP($B$7,C_200,19,FALSE),DAY($B$7))</f>
        <v>6</v>
      </c>
      <c r="J7" s="188">
        <f>IFERROR(VLOOKUP($B$7,C_210,18,FALSE),DAY($B$7))</f>
        <v>6</v>
      </c>
      <c r="K7" s="188">
        <f>IFERROR(VLOOKUP($B$7,C_350,17,FALSE),DAY($B$7))</f>
        <v>6</v>
      </c>
      <c r="L7" s="188">
        <f>IFERROR(VLOOKUP($B$7,C_355,16,FALSE),DAY($B$7))</f>
        <v>6</v>
      </c>
      <c r="M7" s="188">
        <f>IFERROR(VLOOKUP($B$7,C_400,15,FALSE),DAY($B$7))</f>
        <v>6</v>
      </c>
      <c r="N7" s="188">
        <f>IFERROR(VLOOKUP($B$7,C_410,14,FALSE),DAY($B$7))</f>
        <v>6</v>
      </c>
      <c r="O7" s="188">
        <f>IFERROR(VLOOKUP($B$7,C_415,13,FALSE),DAY($B$7))</f>
        <v>6</v>
      </c>
      <c r="P7" s="188">
        <f>IFERROR(VLOOKUP($B$7,C_420,12,FALSE),DAY($B$7))</f>
        <v>6</v>
      </c>
      <c r="Q7" s="188">
        <f>IFERROR(VLOOKUP($B$7,C_430,11,FALSE),DAY($B$7))</f>
        <v>6</v>
      </c>
      <c r="R7" s="188">
        <f>IFERROR(VLOOKUP($B$7,C_440,10,FALSE),DAY($B$7))</f>
        <v>6</v>
      </c>
      <c r="S7" s="188">
        <f>IFERROR(VLOOKUP($B$7,C_450,9,FALSE),DAY($B$7))</f>
        <v>6</v>
      </c>
      <c r="T7" s="188">
        <f>IFERROR(VLOOKUP($B$7,C_460,8,FALSE),DAY($B$7))</f>
        <v>6</v>
      </c>
      <c r="U7" s="188">
        <f>IFERROR(VLOOKUP($B$7,C_470,7,FALSE),DAY($B$7))</f>
        <v>6</v>
      </c>
      <c r="V7" s="188">
        <f>IFERROR(VLOOKUP($B$7,C_480,6,FALSE),DAY($B$7))</f>
        <v>6</v>
      </c>
      <c r="W7" s="188">
        <f>IFERROR(VLOOKUP($B$7,C_490,5,FALSE),DAY($B$7))</f>
        <v>6</v>
      </c>
      <c r="X7" s="188">
        <f>IFERROR(VLOOKUP($B$7,C_600,4,FALSE),DAY($B$7))</f>
        <v>6</v>
      </c>
      <c r="Y7" s="188">
        <f>IFERROR(VLOOKUP($B$7,C_610,3,FALSE),DAY($B$7))</f>
        <v>6</v>
      </c>
      <c r="Z7" s="188">
        <f>IFERROR(VLOOKUP($B$7,C_620,2,FALSE),DAY($B$7))</f>
        <v>6</v>
      </c>
    </row>
    <row r="8" spans="1:26">
      <c r="A8" s="182" t="s">
        <v>108</v>
      </c>
      <c r="B8" s="186">
        <v>41826</v>
      </c>
      <c r="C8" s="188">
        <f>IFERROR(VLOOKUP($B$8,C_100,25,FALSE),DAY($B$8))</f>
        <v>7</v>
      </c>
      <c r="D8" s="188">
        <f>IFERROR(VLOOKUP($B$8,C_120,24,FALSE),DAY($B$8))</f>
        <v>7</v>
      </c>
      <c r="E8" s="188">
        <f>IFERROR(VLOOKUP($B$8,C_130,23,FALSE),DAY($B$8))</f>
        <v>7</v>
      </c>
      <c r="F8" s="188">
        <f>IFERROR(VLOOKUP($B$8,C_400B,22,FALSE),DAY($B$8))</f>
        <v>7</v>
      </c>
      <c r="G8" s="188">
        <f>IFERROR(VLOOKUP($B$8,C_140,21,FALSE),DAY($B$8))</f>
        <v>7</v>
      </c>
      <c r="H8" s="188">
        <f>IFERROR(VLOOKUP($B$8,C_150,20,FALSE),DAY($B$8))</f>
        <v>7</v>
      </c>
      <c r="I8" s="188">
        <f>IFERROR(VLOOKUP($B$8,C_200,19,FALSE),DAY($B$8))</f>
        <v>7</v>
      </c>
      <c r="J8" s="188">
        <f>IFERROR(VLOOKUP($B$8,C_210,18,FALSE),DAY($B$8))</f>
        <v>7</v>
      </c>
      <c r="K8" s="188">
        <f>IFERROR(VLOOKUP($B$8,C_350,17,FALSE),DAY($B$8))</f>
        <v>7</v>
      </c>
      <c r="L8" s="188">
        <f>IFERROR(VLOOKUP($B$8,C_355,16,FALSE),DAY($B$8))</f>
        <v>7</v>
      </c>
      <c r="M8" s="188">
        <f>IFERROR(VLOOKUP($B$8,C_400,15,FALSE),DAY($B$8))</f>
        <v>7</v>
      </c>
      <c r="N8" s="188">
        <f>IFERROR(VLOOKUP($B$8,C_410,14,FALSE),DAY($B$8))</f>
        <v>7</v>
      </c>
      <c r="O8" s="188">
        <f>IFERROR(VLOOKUP($B$8,C_415,13,FALSE),DAY($B$8))</f>
        <v>7</v>
      </c>
      <c r="P8" s="188">
        <f>IFERROR(VLOOKUP($B$8,C_420,12,FALSE),DAY($B$8))</f>
        <v>7</v>
      </c>
      <c r="Q8" s="188">
        <f>IFERROR(VLOOKUP($B$8,C_430,11,FALSE),DAY($B$8))</f>
        <v>7</v>
      </c>
      <c r="R8" s="188">
        <f>IFERROR(VLOOKUP($B$8,C_440,10,FALSE),DAY($B$8))</f>
        <v>7</v>
      </c>
      <c r="S8" s="188">
        <f>IFERROR(VLOOKUP($B$8,C_450,9,FALSE),DAY($B$8))</f>
        <v>7</v>
      </c>
      <c r="T8" s="188">
        <f>IFERROR(VLOOKUP($B$8,C_460,8,FALSE),DAY($B$8))</f>
        <v>7</v>
      </c>
      <c r="U8" s="188">
        <f>IFERROR(VLOOKUP($B$8,C_470,7,FALSE),DAY($B$8))</f>
        <v>7</v>
      </c>
      <c r="V8" s="188">
        <f>IFERROR(VLOOKUP($B$8,C_480,6,FALSE),DAY($B$8))</f>
        <v>7</v>
      </c>
      <c r="W8" s="188">
        <f>IFERROR(VLOOKUP($B$8,C_490,5,FALSE),DAY($B$8))</f>
        <v>7</v>
      </c>
      <c r="X8" s="188">
        <f>IFERROR(VLOOKUP($B$8,C_600,4,FALSE),DAY($B$8))</f>
        <v>7</v>
      </c>
      <c r="Y8" s="188">
        <f>IFERROR(VLOOKUP($B$8,C_610,3,FALSE),DAY($B$8))</f>
        <v>7</v>
      </c>
      <c r="Z8" s="188">
        <f>IFERROR(VLOOKUP($B$8,C_620,2,FALSE),DAY($B$8))</f>
        <v>7</v>
      </c>
    </row>
    <row r="9" spans="1:26">
      <c r="A9" s="182" t="s">
        <v>102</v>
      </c>
      <c r="B9" s="186">
        <v>41827</v>
      </c>
      <c r="C9" s="188">
        <f>IFERROR(VLOOKUP($B$9,C_100,25,FALSE),DAY($B$9))</f>
        <v>8</v>
      </c>
      <c r="D9" s="188">
        <f>IFERROR(VLOOKUP($B$9,C_120,24,FALSE),DAY($B$9))</f>
        <v>8</v>
      </c>
      <c r="E9" s="188">
        <f>IFERROR(VLOOKUP($B$9,C_130,23,FALSE),DAY($B$9))</f>
        <v>8</v>
      </c>
      <c r="F9" s="188">
        <f>IFERROR(VLOOKUP($B$9,C_400B,22,FALSE),DAY($B$9))</f>
        <v>8</v>
      </c>
      <c r="G9" s="188">
        <f>IFERROR(VLOOKUP($B$9,C_140,21,FALSE),DAY($B$9))</f>
        <v>8</v>
      </c>
      <c r="H9" s="188">
        <f>IFERROR(VLOOKUP($B$9,C_150,20,FALSE),DAY($B$9))</f>
        <v>8</v>
      </c>
      <c r="I9" s="188">
        <f>IFERROR(VLOOKUP($B$9,C_200,19,FALSE),DAY($B$9))</f>
        <v>8</v>
      </c>
      <c r="J9" s="188">
        <f>IFERROR(VLOOKUP($B$9,C_210,18,FALSE),DAY($B$9))</f>
        <v>8</v>
      </c>
      <c r="K9" s="188">
        <f>IFERROR(VLOOKUP($B$9,C_350,17,FALSE),DAY($B$9))</f>
        <v>8</v>
      </c>
      <c r="L9" s="188">
        <f>IFERROR(VLOOKUP($B$9,C_355,16,FALSE),DAY($B$9))</f>
        <v>8</v>
      </c>
      <c r="M9" s="188">
        <f>IFERROR(VLOOKUP($B$9,C_400,15,FALSE),DAY($B$9))</f>
        <v>8</v>
      </c>
      <c r="N9" s="188">
        <f>IFERROR(VLOOKUP($B$9,C_410,14,FALSE),DAY($B$9))</f>
        <v>8</v>
      </c>
      <c r="O9" s="188">
        <f>IFERROR(VLOOKUP($B$9,C_415,13,FALSE),DAY($B$9))</f>
        <v>8</v>
      </c>
      <c r="P9" s="188">
        <f>IFERROR(VLOOKUP($B$9,C_420,12,FALSE),DAY($B$9))</f>
        <v>8</v>
      </c>
      <c r="Q9" s="188">
        <f>IFERROR(VLOOKUP($B$9,C_430,11,FALSE),DAY($B$9))</f>
        <v>8</v>
      </c>
      <c r="R9" s="188">
        <f>IFERROR(VLOOKUP($B$9,C_440,10,FALSE),DAY($B$9))</f>
        <v>8</v>
      </c>
      <c r="S9" s="188">
        <f>IFERROR(VLOOKUP($B$9,C_450,9,FALSE),DAY($B$9))</f>
        <v>8</v>
      </c>
      <c r="T9" s="188">
        <f>IFERROR(VLOOKUP($B$9,C_460,8,FALSE),DAY($B$9))</f>
        <v>8</v>
      </c>
      <c r="U9" s="188">
        <f>IFERROR(VLOOKUP($B$9,C_470,7,FALSE),DAY($B$9))</f>
        <v>8</v>
      </c>
      <c r="V9" s="188">
        <f>IFERROR(VLOOKUP($B$9,C_480,6,FALSE),DAY($B$9))</f>
        <v>8</v>
      </c>
      <c r="W9" s="188">
        <f>IFERROR(VLOOKUP($B$9,C_490,5,FALSE),DAY($B$9))</f>
        <v>8</v>
      </c>
      <c r="X9" s="188">
        <f>IFERROR(VLOOKUP($B$9,C_600,4,FALSE),DAY($B$9))</f>
        <v>8</v>
      </c>
      <c r="Y9" s="188">
        <f>IFERROR(VLOOKUP($B$9,C_610,3,FALSE),DAY($B$9))</f>
        <v>8</v>
      </c>
      <c r="Z9" s="188">
        <f>IFERROR(VLOOKUP($B$9,C_620,2,FALSE),DAY($B$9))</f>
        <v>8</v>
      </c>
    </row>
    <row r="10" spans="1:26">
      <c r="A10" s="128" t="s">
        <v>103</v>
      </c>
      <c r="B10" s="187">
        <v>41828</v>
      </c>
      <c r="C10" s="188">
        <f>IFERROR(VLOOKUP($B$10,C_100,25,FALSE),DAY($B$10))</f>
        <v>9</v>
      </c>
      <c r="D10" s="188">
        <f>IFERROR(VLOOKUP($B$10,C_120,24,FALSE),DAY($B$10))</f>
        <v>9</v>
      </c>
      <c r="E10" s="188">
        <f>IFERROR(VLOOKUP($B$10,C_130,23,FALSE),DAY($B$10))</f>
        <v>9</v>
      </c>
      <c r="F10" s="188">
        <f>IFERROR(VLOOKUP($B$10,C_400B,22,FALSE),DAY($B$10))</f>
        <v>9</v>
      </c>
      <c r="G10" s="188" t="str">
        <f>IFERROR(VLOOKUP($B$10,C_140,21,FALSE),DAY($B$10))</f>
        <v></v>
      </c>
      <c r="H10" s="188">
        <f>IFERROR(VLOOKUP($B$10,C_150,20,FALSE),DAY($B$10))</f>
        <v>9</v>
      </c>
      <c r="I10" s="188" t="str">
        <f>IFERROR(VLOOKUP($B$10,C_200,19,FALSE),DAY($B$10))</f>
        <v></v>
      </c>
      <c r="J10" s="188" t="str">
        <f>IFERROR(VLOOKUP($B$10,C_210,18,FALSE),DAY($B$10))</f>
        <v></v>
      </c>
      <c r="K10" s="188">
        <f>IFERROR(VLOOKUP($B$10,C_350,17,FALSE),DAY($B$10))</f>
        <v>9</v>
      </c>
      <c r="L10" s="188">
        <f>IFERROR(VLOOKUP($B$10,C_355,16,FALSE),DAY($B$10))</f>
        <v>9</v>
      </c>
      <c r="M10" s="188">
        <f>IFERROR(VLOOKUP($B$10,C_400,15,FALSE),DAY($B$10))</f>
        <v>9</v>
      </c>
      <c r="N10" s="188">
        <f>IFERROR(VLOOKUP($B$10,C_410,14,FALSE),DAY($B$10))</f>
        <v>9</v>
      </c>
      <c r="O10" s="188">
        <f>IFERROR(VLOOKUP($B$10,C_415,13,FALSE),DAY($B$10))</f>
        <v>9</v>
      </c>
      <c r="P10" s="188">
        <f>IFERROR(VLOOKUP($B$10,C_420,12,FALSE),DAY($B$10))</f>
        <v>9</v>
      </c>
      <c r="Q10" s="188">
        <f>IFERROR(VLOOKUP($B$10,C_430,11,FALSE),DAY($B$10))</f>
        <v>9</v>
      </c>
      <c r="R10" s="188">
        <f>IFERROR(VLOOKUP($B$10,C_440,10,FALSE),DAY($B$10))</f>
        <v>9</v>
      </c>
      <c r="S10" s="188">
        <f>IFERROR(VLOOKUP($B$10,C_450,9,FALSE),DAY($B$10))</f>
        <v>9</v>
      </c>
      <c r="T10" s="188">
        <f>IFERROR(VLOOKUP($B$10,C_460,8,FALSE),DAY($B$10))</f>
        <v>9</v>
      </c>
      <c r="U10" s="188">
        <f>IFERROR(VLOOKUP($B$10,C_470,7,FALSE),DAY($B$10))</f>
        <v>9</v>
      </c>
      <c r="V10" s="188">
        <f>IFERROR(VLOOKUP($B$10,C_480,6,FALSE),DAY($B$10))</f>
        <v>9</v>
      </c>
      <c r="W10" s="188">
        <f>IFERROR(VLOOKUP($B$10,C_490,5,FALSE),DAY($B$10))</f>
        <v>9</v>
      </c>
      <c r="X10" s="188">
        <f>IFERROR(VLOOKUP($B$10,C_600,4,FALSE),DAY($B$10))</f>
        <v>9</v>
      </c>
      <c r="Y10" s="188">
        <f>IFERROR(VLOOKUP($B$10,C_610,3,FALSE),DAY($B$10))</f>
        <v>9</v>
      </c>
      <c r="Z10" s="188">
        <f>IFERROR(VLOOKUP($B$10,C_620,2,FALSE),DAY($B$10))</f>
        <v>9</v>
      </c>
    </row>
    <row r="11" spans="1:26">
      <c r="A11" s="128" t="s">
        <v>104</v>
      </c>
      <c r="B11" s="187">
        <v>41829</v>
      </c>
      <c r="C11" s="188">
        <f>IFERROR(VLOOKUP($B$11,C_100,25,FALSE),DAY($B$11))</f>
        <v>10</v>
      </c>
      <c r="D11" s="188">
        <f>IFERROR(VLOOKUP($B$11,C_120,24,FALSE),DAY($B$11))</f>
        <v>10</v>
      </c>
      <c r="E11" s="188">
        <f>IFERROR(VLOOKUP($B$11,C_130,23,FALSE),DAY($B$11))</f>
        <v>10</v>
      </c>
      <c r="F11" s="188">
        <f>IFERROR(VLOOKUP($B$11,C_400B,22,FALSE),DAY($B$11))</f>
        <v>10</v>
      </c>
      <c r="G11" s="188">
        <f>IFERROR(VLOOKUP($B$11,C_140,21,FALSE),DAY($B$11))</f>
        <v>10</v>
      </c>
      <c r="H11" s="188">
        <f>IFERROR(VLOOKUP($B$11,C_150,20,FALSE),DAY($B$11))</f>
        <v>10</v>
      </c>
      <c r="I11" s="188">
        <f>IFERROR(VLOOKUP($B$11,C_200,19,FALSE),DAY($B$11))</f>
        <v>10</v>
      </c>
      <c r="J11" s="188">
        <f>IFERROR(VLOOKUP($B$11,C_210,18,FALSE),DAY($B$11))</f>
        <v>10</v>
      </c>
      <c r="K11" s="188">
        <f>IFERROR(VLOOKUP($B$11,C_350,17,FALSE),DAY($B$11))</f>
        <v>10</v>
      </c>
      <c r="L11" s="188">
        <f>IFERROR(VLOOKUP($B$11,C_355,16,FALSE),DAY($B$11))</f>
        <v>10</v>
      </c>
      <c r="M11" s="188">
        <f>IFERROR(VLOOKUP($B$11,C_400,15,FALSE),DAY($B$11))</f>
        <v>10</v>
      </c>
      <c r="N11" s="188">
        <f>IFERROR(VLOOKUP($B$11,C_410,14,FALSE),DAY($B$11))</f>
        <v>10</v>
      </c>
      <c r="O11" s="188">
        <f>IFERROR(VLOOKUP($B$11,C_415,13,FALSE),DAY($B$11))</f>
        <v>10</v>
      </c>
      <c r="P11" s="188">
        <f>IFERROR(VLOOKUP($B$11,C_420,12,FALSE),DAY($B$11))</f>
        <v>10</v>
      </c>
      <c r="Q11" s="188">
        <f>IFERROR(VLOOKUP($B$11,C_430,11,FALSE),DAY($B$11))</f>
        <v>10</v>
      </c>
      <c r="R11" s="188">
        <f>IFERROR(VLOOKUP($B$11,C_440,10,FALSE),DAY($B$11))</f>
        <v>10</v>
      </c>
      <c r="S11" s="188">
        <f>IFERROR(VLOOKUP($B$11,C_450,9,FALSE),DAY($B$11))</f>
        <v>10</v>
      </c>
      <c r="T11" s="188">
        <f>IFERROR(VLOOKUP($B$11,C_460,8,FALSE),DAY($B$11))</f>
        <v>10</v>
      </c>
      <c r="U11" s="188">
        <f>IFERROR(VLOOKUP($B$11,C_470,7,FALSE),DAY($B$11))</f>
        <v>10</v>
      </c>
      <c r="V11" s="188">
        <f>IFERROR(VLOOKUP($B$11,C_480,6,FALSE),DAY($B$11))</f>
        <v>10</v>
      </c>
      <c r="W11" s="188">
        <f>IFERROR(VLOOKUP($B$11,C_490,5,FALSE),DAY($B$11))</f>
        <v>10</v>
      </c>
      <c r="X11" s="188">
        <f>IFERROR(VLOOKUP($B$11,C_600,4,FALSE),DAY($B$11))</f>
        <v>10</v>
      </c>
      <c r="Y11" s="188">
        <f>IFERROR(VLOOKUP($B$11,C_610,3,FALSE),DAY($B$11))</f>
        <v>10</v>
      </c>
      <c r="Z11" s="188">
        <f>IFERROR(VLOOKUP($B$11,C_620,2,FALSE),DAY($B$11))</f>
        <v>10</v>
      </c>
    </row>
    <row r="12" spans="1:26">
      <c r="A12" s="128" t="s">
        <v>105</v>
      </c>
      <c r="B12" s="187">
        <v>41830</v>
      </c>
      <c r="C12" s="188">
        <f>IFERROR(VLOOKUP($B$12,C_100,25,FALSE),DAY($B$12))</f>
        <v>11</v>
      </c>
      <c r="D12" s="188">
        <f>IFERROR(VLOOKUP($B$12,C_120,24,FALSE),DAY($B$12))</f>
        <v>11</v>
      </c>
      <c r="E12" s="188">
        <f>IFERROR(VLOOKUP($B$12,C_130,23,FALSE),DAY($B$12))</f>
        <v>11</v>
      </c>
      <c r="F12" s="188">
        <f>IFERROR(VLOOKUP($B$12,C_400B,22,FALSE),DAY($B$12))</f>
        <v>11</v>
      </c>
      <c r="G12" s="188">
        <f>IFERROR(VLOOKUP($B$12,C_140,21,FALSE),DAY($B$12))</f>
        <v>11</v>
      </c>
      <c r="H12" s="188">
        <f>IFERROR(VLOOKUP($B$12,C_150,20,FALSE),DAY($B$12))</f>
        <v>11</v>
      </c>
      <c r="I12" s="188">
        <f>IFERROR(VLOOKUP($B$12,C_200,19,FALSE),DAY($B$12))</f>
        <v>11</v>
      </c>
      <c r="J12" s="188">
        <f>IFERROR(VLOOKUP($B$12,C_210,18,FALSE),DAY($B$12))</f>
        <v>11</v>
      </c>
      <c r="K12" s="188">
        <f>IFERROR(VLOOKUP($B$12,C_350,17,FALSE),DAY($B$12))</f>
        <v>11</v>
      </c>
      <c r="L12" s="188">
        <f>IFERROR(VLOOKUP($B$12,C_355,16,FALSE),DAY($B$12))</f>
        <v>11</v>
      </c>
      <c r="M12" s="188">
        <f>IFERROR(VLOOKUP($B$12,C_400,15,FALSE),DAY($B$12))</f>
        <v>11</v>
      </c>
      <c r="N12" s="188">
        <f>IFERROR(VLOOKUP($B$12,C_410,14,FALSE),DAY($B$12))</f>
        <v>11</v>
      </c>
      <c r="O12" s="188">
        <f>IFERROR(VLOOKUP($B$12,C_415,13,FALSE),DAY($B$12))</f>
        <v>11</v>
      </c>
      <c r="P12" s="188">
        <f>IFERROR(VLOOKUP($B$12,C_420,12,FALSE),DAY($B$12))</f>
        <v>11</v>
      </c>
      <c r="Q12" s="188">
        <f>IFERROR(VLOOKUP($B$12,C_430,11,FALSE),DAY($B$12))</f>
        <v>11</v>
      </c>
      <c r="R12" s="188">
        <f>IFERROR(VLOOKUP($B$12,C_440,10,FALSE),DAY($B$12))</f>
        <v>11</v>
      </c>
      <c r="S12" s="188">
        <f>IFERROR(VLOOKUP($B$12,C_450,9,FALSE),DAY($B$12))</f>
        <v>11</v>
      </c>
      <c r="T12" s="188">
        <f>IFERROR(VLOOKUP($B$12,C_460,8,FALSE),DAY($B$12))</f>
        <v>11</v>
      </c>
      <c r="U12" s="188">
        <f>IFERROR(VLOOKUP($B$12,C_470,7,FALSE),DAY($B$12))</f>
        <v>11</v>
      </c>
      <c r="V12" s="188">
        <f>IFERROR(VLOOKUP($B$12,C_480,6,FALSE),DAY($B$12))</f>
        <v>11</v>
      </c>
      <c r="W12" s="188">
        <f>IFERROR(VLOOKUP($B$12,C_490,5,FALSE),DAY($B$12))</f>
        <v>11</v>
      </c>
      <c r="X12" s="188">
        <f>IFERROR(VLOOKUP($B$12,C_600,4,FALSE),DAY($B$12))</f>
        <v>11</v>
      </c>
      <c r="Y12" s="188">
        <f>IFERROR(VLOOKUP($B$12,C_610,3,FALSE),DAY($B$12))</f>
        <v>11</v>
      </c>
      <c r="Z12" s="188">
        <f>IFERROR(VLOOKUP($B$12,C_620,2,FALSE),DAY($B$12))</f>
        <v>11</v>
      </c>
    </row>
    <row r="13" spans="1:26">
      <c r="A13" s="128" t="s">
        <v>106</v>
      </c>
      <c r="B13" s="187">
        <v>41831</v>
      </c>
      <c r="C13" s="188">
        <f>IFERROR(VLOOKUP($B$13,C_100,25,FALSE),DAY($B$13))</f>
        <v>12</v>
      </c>
      <c r="D13" s="188">
        <f>IFERROR(VLOOKUP($B$13,C_120,24,FALSE),DAY($B$13))</f>
        <v>12</v>
      </c>
      <c r="E13" s="188">
        <f>IFERROR(VLOOKUP($B$13,C_130,23,FALSE),DAY($B$13))</f>
        <v>12</v>
      </c>
      <c r="F13" s="188">
        <f>IFERROR(VLOOKUP($B$13,C_400B,22,FALSE),DAY($B$13))</f>
        <v>12</v>
      </c>
      <c r="G13" s="188">
        <f>IFERROR(VLOOKUP($B$13,C_140,21,FALSE),DAY($B$13))</f>
        <v>12</v>
      </c>
      <c r="H13" s="188">
        <f>IFERROR(VLOOKUP($B$13,C_150,20,FALSE),DAY($B$13))</f>
        <v>12</v>
      </c>
      <c r="I13" s="188">
        <f>IFERROR(VLOOKUP($B$13,C_200,19,FALSE),DAY($B$13))</f>
        <v>12</v>
      </c>
      <c r="J13" s="188">
        <f>IFERROR(VLOOKUP($B$13,C_210,18,FALSE),DAY($B$13))</f>
        <v>12</v>
      </c>
      <c r="K13" s="188">
        <f>IFERROR(VLOOKUP($B$13,C_350,17,FALSE),DAY($B$13))</f>
        <v>12</v>
      </c>
      <c r="L13" s="188">
        <f>IFERROR(VLOOKUP($B$13,C_355,16,FALSE),DAY($B$13))</f>
        <v>12</v>
      </c>
      <c r="M13" s="188">
        <f>IFERROR(VLOOKUP($B$13,C_400,15,FALSE),DAY($B$13))</f>
        <v>12</v>
      </c>
      <c r="N13" s="188">
        <f>IFERROR(VLOOKUP($B$13,C_410,14,FALSE),DAY($B$13))</f>
        <v>12</v>
      </c>
      <c r="O13" s="188">
        <f>IFERROR(VLOOKUP($B$13,C_415,13,FALSE),DAY($B$13))</f>
        <v>12</v>
      </c>
      <c r="P13" s="188">
        <f>IFERROR(VLOOKUP($B$13,C_420,12,FALSE),DAY($B$13))</f>
        <v>12</v>
      </c>
      <c r="Q13" s="188">
        <f>IFERROR(VLOOKUP($B$13,C_430,11,FALSE),DAY($B$13))</f>
        <v>12</v>
      </c>
      <c r="R13" s="188">
        <f>IFERROR(VLOOKUP($B$13,C_440,10,FALSE),DAY($B$13))</f>
        <v>12</v>
      </c>
      <c r="S13" s="188">
        <f>IFERROR(VLOOKUP($B$13,C_450,9,FALSE),DAY($B$13))</f>
        <v>12</v>
      </c>
      <c r="T13" s="188">
        <f>IFERROR(VLOOKUP($B$13,C_460,8,FALSE),DAY($B$13))</f>
        <v>12</v>
      </c>
      <c r="U13" s="188">
        <f>IFERROR(VLOOKUP($B$13,C_470,7,FALSE),DAY($B$13))</f>
        <v>12</v>
      </c>
      <c r="V13" s="188">
        <f>IFERROR(VLOOKUP($B$13,C_480,6,FALSE),DAY($B$13))</f>
        <v>12</v>
      </c>
      <c r="W13" s="188">
        <f>IFERROR(VLOOKUP($B$13,C_490,5,FALSE),DAY($B$13))</f>
        <v>12</v>
      </c>
      <c r="X13" s="188">
        <f>IFERROR(VLOOKUP($B$13,C_600,4,FALSE),DAY($B$13))</f>
        <v>12</v>
      </c>
      <c r="Y13" s="188">
        <f>IFERROR(VLOOKUP($B$13,C_610,3,FALSE),DAY($B$13))</f>
        <v>12</v>
      </c>
      <c r="Z13" s="188">
        <f>IFERROR(VLOOKUP($B$13,C_620,2,FALSE),DAY($B$13))</f>
        <v>12</v>
      </c>
    </row>
    <row r="14" spans="1:26">
      <c r="A14" s="128" t="s">
        <v>107</v>
      </c>
      <c r="B14" s="187">
        <v>41832</v>
      </c>
      <c r="C14" s="188" t="str">
        <f>IFERROR(VLOOKUP($B$14,C_100,25,FALSE),DAY($B$14))</f>
        <v>◯</v>
      </c>
      <c r="D14" s="188" t="str">
        <f>IFERROR(VLOOKUP($B$14,C_120,24,FALSE),DAY($B$14))</f>
        <v>◯</v>
      </c>
      <c r="E14" s="188">
        <f>IFERROR(VLOOKUP($B$14,C_130,23,FALSE),DAY($B$14))</f>
        <v>13</v>
      </c>
      <c r="F14" s="188">
        <f>IFERROR(VLOOKUP($B$14,C_400B,22,FALSE),DAY($B$14))</f>
        <v>13</v>
      </c>
      <c r="G14" s="188" t="str">
        <f>IFERROR(VLOOKUP($B$14,C_140,21,FALSE),DAY($B$14))</f>
        <v>◯</v>
      </c>
      <c r="H14" s="188" t="str">
        <f>IFERROR(VLOOKUP($B$14,C_150,20,FALSE),DAY($B$14))</f>
        <v>◯</v>
      </c>
      <c r="I14" s="188" t="str">
        <f>IFERROR(VLOOKUP($B$14,C_200,19,FALSE),DAY($B$14))</f>
        <v>◯</v>
      </c>
      <c r="J14" s="188" t="str">
        <f>IFERROR(VLOOKUP($B$14,C_210,18,FALSE),DAY($B$14))</f>
        <v>◯</v>
      </c>
      <c r="K14" s="188">
        <f>IFERROR(VLOOKUP($B$14,C_350,17,FALSE),DAY($B$14))</f>
        <v>13</v>
      </c>
      <c r="L14" s="188">
        <f>IFERROR(VLOOKUP($B$14,C_355,16,FALSE),DAY($B$14))</f>
        <v>13</v>
      </c>
      <c r="M14" s="188">
        <f>IFERROR(VLOOKUP($B$14,C_400,15,FALSE),DAY($B$14))</f>
        <v>13</v>
      </c>
      <c r="N14" s="188">
        <f>IFERROR(VLOOKUP($B$14,C_410,14,FALSE),DAY($B$14))</f>
        <v>13</v>
      </c>
      <c r="O14" s="188">
        <f>IFERROR(VLOOKUP($B$14,C_415,13,FALSE),DAY($B$14))</f>
        <v>13</v>
      </c>
      <c r="P14" s="188">
        <f>IFERROR(VLOOKUP($B$14,C_420,12,FALSE),DAY($B$14))</f>
        <v>13</v>
      </c>
      <c r="Q14" s="188">
        <f>IFERROR(VLOOKUP($B$14,C_430,11,FALSE),DAY($B$14))</f>
        <v>13</v>
      </c>
      <c r="R14" s="188">
        <f>IFERROR(VLOOKUP($B$14,C_440,10,FALSE),DAY($B$14))</f>
        <v>13</v>
      </c>
      <c r="S14" s="188">
        <f>IFERROR(VLOOKUP($B$14,C_450,9,FALSE),DAY($B$14))</f>
        <v>13</v>
      </c>
      <c r="T14" s="188">
        <f>IFERROR(VLOOKUP($B$14,C_460,8,FALSE),DAY($B$14))</f>
        <v>13</v>
      </c>
      <c r="U14" s="188">
        <f>IFERROR(VLOOKUP($B$14,C_470,7,FALSE),DAY($B$14))</f>
        <v>13</v>
      </c>
      <c r="V14" s="188">
        <f>IFERROR(VLOOKUP($B$14,C_480,6,FALSE),DAY($B$14))</f>
        <v>13</v>
      </c>
      <c r="W14" s="188">
        <f>IFERROR(VLOOKUP($B$14,C_490,5,FALSE),DAY($B$14))</f>
        <v>13</v>
      </c>
      <c r="X14" s="188">
        <f>IFERROR(VLOOKUP($B$14,C_600,4,FALSE),DAY($B$14))</f>
        <v>13</v>
      </c>
      <c r="Y14" s="188">
        <f>IFERROR(VLOOKUP($B$14,C_610,3,FALSE),DAY($B$14))</f>
        <v>13</v>
      </c>
      <c r="Z14" s="188">
        <f>IFERROR(VLOOKUP($B$14,C_620,2,FALSE),DAY($B$14))</f>
        <v>13</v>
      </c>
    </row>
    <row r="15" spans="1:26">
      <c r="A15" s="182" t="s">
        <v>108</v>
      </c>
      <c r="B15" s="186">
        <v>41833</v>
      </c>
      <c r="C15" s="188">
        <f>IFERROR(VLOOKUP($B$15,C_100,25,FALSE),DAY($B$15))</f>
        <v>14</v>
      </c>
      <c r="D15" s="188">
        <f>IFERROR(VLOOKUP($B$15,C_120,24,FALSE),DAY($B$15))</f>
        <v>14</v>
      </c>
      <c r="E15" s="188">
        <f>IFERROR(VLOOKUP($B$15,C_130,23,FALSE),DAY($B$15))</f>
        <v>14</v>
      </c>
      <c r="F15" s="188">
        <f>IFERROR(VLOOKUP($B$15,C_400B,22,FALSE),DAY($B$15))</f>
        <v>14</v>
      </c>
      <c r="G15" s="188">
        <f>IFERROR(VLOOKUP($B$15,C_140,21,FALSE),DAY($B$15))</f>
        <v>14</v>
      </c>
      <c r="H15" s="188">
        <f>IFERROR(VLOOKUP($B$15,C_150,20,FALSE),DAY($B$15))</f>
        <v>14</v>
      </c>
      <c r="I15" s="188">
        <f>IFERROR(VLOOKUP($B$15,C_200,19,FALSE),DAY($B$15))</f>
        <v>14</v>
      </c>
      <c r="J15" s="188">
        <f>IFERROR(VLOOKUP($B$15,C_210,18,FALSE),DAY($B$15))</f>
        <v>14</v>
      </c>
      <c r="K15" s="188">
        <f>IFERROR(VLOOKUP($B$15,C_350,17,FALSE),DAY($B$15))</f>
        <v>14</v>
      </c>
      <c r="L15" s="188">
        <f>IFERROR(VLOOKUP($B$15,C_355,16,FALSE),DAY($B$15))</f>
        <v>14</v>
      </c>
      <c r="M15" s="188">
        <f>IFERROR(VLOOKUP($B$15,C_400,15,FALSE),DAY($B$15))</f>
        <v>14</v>
      </c>
      <c r="N15" s="188">
        <f>IFERROR(VLOOKUP($B$15,C_410,14,FALSE),DAY($B$15))</f>
        <v>14</v>
      </c>
      <c r="O15" s="188">
        <f>IFERROR(VLOOKUP($B$15,C_415,13,FALSE),DAY($B$15))</f>
        <v>14</v>
      </c>
      <c r="P15" s="188">
        <f>IFERROR(VLOOKUP($B$15,C_420,12,FALSE),DAY($B$15))</f>
        <v>14</v>
      </c>
      <c r="Q15" s="188">
        <f>IFERROR(VLOOKUP($B$15,C_430,11,FALSE),DAY($B$15))</f>
        <v>14</v>
      </c>
      <c r="R15" s="188">
        <f>IFERROR(VLOOKUP($B$15,C_440,10,FALSE),DAY($B$15))</f>
        <v>14</v>
      </c>
      <c r="S15" s="188">
        <f>IFERROR(VLOOKUP($B$15,C_450,9,FALSE),DAY($B$15))</f>
        <v>14</v>
      </c>
      <c r="T15" s="188">
        <f>IFERROR(VLOOKUP($B$15,C_460,8,FALSE),DAY($B$15))</f>
        <v>14</v>
      </c>
      <c r="U15" s="188">
        <f>IFERROR(VLOOKUP($B$15,C_470,7,FALSE),DAY($B$15))</f>
        <v>14</v>
      </c>
      <c r="V15" s="188">
        <f>IFERROR(VLOOKUP($B$15,C_480,6,FALSE),DAY($B$15))</f>
        <v>14</v>
      </c>
      <c r="W15" s="188">
        <f>IFERROR(VLOOKUP($B$15,C_490,5,FALSE),DAY($B$15))</f>
        <v>14</v>
      </c>
      <c r="X15" s="188">
        <f>IFERROR(VLOOKUP($B$15,C_600,4,FALSE),DAY($B$15))</f>
        <v>14</v>
      </c>
      <c r="Y15" s="188">
        <f>IFERROR(VLOOKUP($B$15,C_610,3,FALSE),DAY($B$15))</f>
        <v>14</v>
      </c>
      <c r="Z15" s="188">
        <f>IFERROR(VLOOKUP($B$15,C_620,2,FALSE),DAY($B$15))</f>
        <v>14</v>
      </c>
    </row>
    <row r="16" spans="1:26">
      <c r="A16" s="182" t="s">
        <v>102</v>
      </c>
      <c r="B16" s="186">
        <v>41834</v>
      </c>
      <c r="C16" s="188">
        <f>IFERROR(VLOOKUP($B$16,C_100,25,FALSE),DAY($B$16))</f>
        <v>15</v>
      </c>
      <c r="D16" s="188">
        <f>IFERROR(VLOOKUP($B$16,C_120,24,FALSE),DAY($B$16))</f>
        <v>15</v>
      </c>
      <c r="E16" s="188">
        <f>IFERROR(VLOOKUP($B$16,C_130,23,FALSE),DAY($B$16))</f>
        <v>15</v>
      </c>
      <c r="F16" s="188">
        <f>IFERROR(VLOOKUP($B$16,C_400B,22,FALSE),DAY($B$16))</f>
        <v>15</v>
      </c>
      <c r="G16" s="188">
        <f>IFERROR(VLOOKUP($B$16,C_140,21,FALSE),DAY($B$16))</f>
        <v>15</v>
      </c>
      <c r="H16" s="188">
        <f>IFERROR(VLOOKUP($B$16,C_150,20,FALSE),DAY($B$16))</f>
        <v>15</v>
      </c>
      <c r="I16" s="188">
        <f>IFERROR(VLOOKUP($B$16,C_200,19,FALSE),DAY($B$16))</f>
        <v>15</v>
      </c>
      <c r="J16" s="188">
        <f>IFERROR(VLOOKUP($B$16,C_210,18,FALSE),DAY($B$16))</f>
        <v>15</v>
      </c>
      <c r="K16" s="188">
        <f>IFERROR(VLOOKUP($B$16,C_350,17,FALSE),DAY($B$16))</f>
        <v>15</v>
      </c>
      <c r="L16" s="188">
        <f>IFERROR(VLOOKUP($B$16,C_355,16,FALSE),DAY($B$16))</f>
        <v>15</v>
      </c>
      <c r="M16" s="188">
        <f>IFERROR(VLOOKUP($B$16,C_400,15,FALSE),DAY($B$16))</f>
        <v>15</v>
      </c>
      <c r="N16" s="188">
        <f>IFERROR(VLOOKUP($B$16,C_410,14,FALSE),DAY($B$16))</f>
        <v>15</v>
      </c>
      <c r="O16" s="188">
        <f>IFERROR(VLOOKUP($B$16,C_415,13,FALSE),DAY($B$16))</f>
        <v>15</v>
      </c>
      <c r="P16" s="188">
        <f>IFERROR(VLOOKUP($B$16,C_420,12,FALSE),DAY($B$16))</f>
        <v>15</v>
      </c>
      <c r="Q16" s="188">
        <f>IFERROR(VLOOKUP($B$16,C_430,11,FALSE),DAY($B$16))</f>
        <v>15</v>
      </c>
      <c r="R16" s="188">
        <f>IFERROR(VLOOKUP($B$16,C_440,10,FALSE),DAY($B$16))</f>
        <v>15</v>
      </c>
      <c r="S16" s="188">
        <f>IFERROR(VLOOKUP($B$16,C_450,9,FALSE),DAY($B$16))</f>
        <v>15</v>
      </c>
      <c r="T16" s="188">
        <f>IFERROR(VLOOKUP($B$16,C_460,8,FALSE),DAY($B$16))</f>
        <v>15</v>
      </c>
      <c r="U16" s="188">
        <f>IFERROR(VLOOKUP($B$16,C_470,7,FALSE),DAY($B$16))</f>
        <v>15</v>
      </c>
      <c r="V16" s="188">
        <f>IFERROR(VLOOKUP($B$16,C_480,6,FALSE),DAY($B$16))</f>
        <v>15</v>
      </c>
      <c r="W16" s="188">
        <f>IFERROR(VLOOKUP($B$16,C_490,5,FALSE),DAY($B$16))</f>
        <v>15</v>
      </c>
      <c r="X16" s="188">
        <f>IFERROR(VLOOKUP($B$16,C_600,4,FALSE),DAY($B$16))</f>
        <v>15</v>
      </c>
      <c r="Y16" s="188">
        <f>IFERROR(VLOOKUP($B$16,C_610,3,FALSE),DAY($B$16))</f>
        <v>15</v>
      </c>
      <c r="Z16" s="188">
        <f>IFERROR(VLOOKUP($B$16,C_620,2,FALSE),DAY($B$16))</f>
        <v>15</v>
      </c>
    </row>
    <row r="17" spans="1:26">
      <c r="A17" s="128" t="s">
        <v>103</v>
      </c>
      <c r="B17" s="187">
        <v>41835</v>
      </c>
      <c r="C17" s="188">
        <f>IFERROR(VLOOKUP($B$17,C_100,25,FALSE),DAY($B$17))</f>
        <v>16</v>
      </c>
      <c r="D17" s="188">
        <f>IFERROR(VLOOKUP($B$17,C_120,24,FALSE),DAY($B$17))</f>
        <v>16</v>
      </c>
      <c r="E17" s="188">
        <f>IFERROR(VLOOKUP($B$17,C_130,23,FALSE),DAY($B$17))</f>
        <v>16</v>
      </c>
      <c r="F17" s="188">
        <f>IFERROR(VLOOKUP($B$17,C_400B,22,FALSE),DAY($B$17))</f>
        <v>16</v>
      </c>
      <c r="G17" s="188">
        <f>IFERROR(VLOOKUP($B$17,C_140,21,FALSE),DAY($B$17))</f>
        <v>16</v>
      </c>
      <c r="H17" s="188" t="str">
        <f>IFERROR(VLOOKUP($B$17,C_150,20,FALSE),DAY($B$17))</f>
        <v>◯</v>
      </c>
      <c r="I17" s="188">
        <f>IFERROR(VLOOKUP($B$17,C_200,19,FALSE),DAY($B$17))</f>
        <v>16</v>
      </c>
      <c r="J17" s="188">
        <f>IFERROR(VLOOKUP($B$17,C_210,18,FALSE),DAY($B$17))</f>
        <v>16</v>
      </c>
      <c r="K17" s="188" t="str">
        <f>IFERROR(VLOOKUP($B$17,C_350,17,FALSE),DAY($B$17))</f>
        <v></v>
      </c>
      <c r="L17" s="188">
        <f>IFERROR(VLOOKUP($B$17,C_355,16,FALSE),DAY($B$17))</f>
        <v>16</v>
      </c>
      <c r="M17" s="188">
        <f>IFERROR(VLOOKUP($B$17,C_400,15,FALSE),DAY($B$17))</f>
        <v>16</v>
      </c>
      <c r="N17" s="188">
        <f>IFERROR(VLOOKUP($B$17,C_410,14,FALSE),DAY($B$17))</f>
        <v>16</v>
      </c>
      <c r="O17" s="188">
        <f>IFERROR(VLOOKUP($B$17,C_415,13,FALSE),DAY($B$17))</f>
        <v>16</v>
      </c>
      <c r="P17" s="188">
        <f>IFERROR(VLOOKUP($B$17,C_420,12,FALSE),DAY($B$17))</f>
        <v>16</v>
      </c>
      <c r="Q17" s="188">
        <f>IFERROR(VLOOKUP($B$17,C_430,11,FALSE),DAY($B$17))</f>
        <v>16</v>
      </c>
      <c r="R17" s="188">
        <f>IFERROR(VLOOKUP($B$17,C_440,10,FALSE),DAY($B$17))</f>
        <v>16</v>
      </c>
      <c r="S17" s="188">
        <f>IFERROR(VLOOKUP($B$17,C_450,9,FALSE),DAY($B$17))</f>
        <v>16</v>
      </c>
      <c r="T17" s="188">
        <f>IFERROR(VLOOKUP($B$17,C_460,8,FALSE),DAY($B$17))</f>
        <v>16</v>
      </c>
      <c r="U17" s="188">
        <f>IFERROR(VLOOKUP($B$17,C_470,7,FALSE),DAY($B$17))</f>
        <v>16</v>
      </c>
      <c r="V17" s="188">
        <f>IFERROR(VLOOKUP($B$17,C_480,6,FALSE),DAY($B$17))</f>
        <v>16</v>
      </c>
      <c r="W17" s="188">
        <f>IFERROR(VLOOKUP($B$17,C_490,5,FALSE),DAY($B$17))</f>
        <v>16</v>
      </c>
      <c r="X17" s="188">
        <f>IFERROR(VLOOKUP($B$17,C_600,4,FALSE),DAY($B$17))</f>
        <v>16</v>
      </c>
      <c r="Y17" s="188">
        <f>IFERROR(VLOOKUP($B$17,C_610,3,FALSE),DAY($B$17))</f>
        <v>16</v>
      </c>
      <c r="Z17" s="188">
        <f>IFERROR(VLOOKUP($B$17,C_620,2,FALSE),DAY($B$17))</f>
        <v>16</v>
      </c>
    </row>
    <row r="18" spans="1:26">
      <c r="A18" s="128" t="s">
        <v>104</v>
      </c>
      <c r="B18" s="187">
        <v>41836</v>
      </c>
      <c r="C18" s="188">
        <f>IFERROR(VLOOKUP($B$18,C_100,25,FALSE),DAY($B$18))</f>
        <v>17</v>
      </c>
      <c r="D18" s="188">
        <f>IFERROR(VLOOKUP($B$18,C_120,24,FALSE),DAY($B$18))</f>
        <v>17</v>
      </c>
      <c r="E18" s="188">
        <f>IFERROR(VLOOKUP($B$18,C_130,23,FALSE),DAY($B$18))</f>
        <v>17</v>
      </c>
      <c r="F18" s="188">
        <f>IFERROR(VLOOKUP($B$18,C_400B,22,FALSE),DAY($B$18))</f>
        <v>17</v>
      </c>
      <c r="G18" s="188">
        <f>IFERROR(VLOOKUP($B$18,C_140,21,FALSE),DAY($B$18))</f>
        <v>17</v>
      </c>
      <c r="H18" s="188" t="str">
        <f>IFERROR(VLOOKUP($B$18,C_150,20,FALSE),DAY($B$18))</f>
        <v>◯</v>
      </c>
      <c r="I18" s="188">
        <f>IFERROR(VLOOKUP($B$18,C_200,19,FALSE),DAY($B$18))</f>
        <v>17</v>
      </c>
      <c r="J18" s="188">
        <f>IFERROR(VLOOKUP($B$18,C_210,18,FALSE),DAY($B$18))</f>
        <v>17</v>
      </c>
      <c r="K18" s="188">
        <f>IFERROR(VLOOKUP($B$18,C_350,17,FALSE),DAY($B$18))</f>
        <v>17</v>
      </c>
      <c r="L18" s="188">
        <f>IFERROR(VLOOKUP($B$18,C_355,16,FALSE),DAY($B$18))</f>
        <v>17</v>
      </c>
      <c r="M18" s="188">
        <f>IFERROR(VLOOKUP($B$18,C_400,15,FALSE),DAY($B$18))</f>
        <v>17</v>
      </c>
      <c r="N18" s="188">
        <f>IFERROR(VLOOKUP($B$18,C_410,14,FALSE),DAY($B$18))</f>
        <v>17</v>
      </c>
      <c r="O18" s="188">
        <f>IFERROR(VLOOKUP($B$18,C_415,13,FALSE),DAY($B$18))</f>
        <v>17</v>
      </c>
      <c r="P18" s="188">
        <f>IFERROR(VLOOKUP($B$18,C_420,12,FALSE),DAY($B$18))</f>
        <v>17</v>
      </c>
      <c r="Q18" s="188">
        <f>IFERROR(VLOOKUP($B$18,C_430,11,FALSE),DAY($B$18))</f>
        <v>17</v>
      </c>
      <c r="R18" s="188">
        <f>IFERROR(VLOOKUP($B$18,C_440,10,FALSE),DAY($B$18))</f>
        <v>17</v>
      </c>
      <c r="S18" s="188">
        <f>IFERROR(VLOOKUP($B$18,C_450,9,FALSE),DAY($B$18))</f>
        <v>17</v>
      </c>
      <c r="T18" s="188">
        <f>IFERROR(VLOOKUP($B$18,C_460,8,FALSE),DAY($B$18))</f>
        <v>17</v>
      </c>
      <c r="U18" s="188">
        <f>IFERROR(VLOOKUP($B$18,C_470,7,FALSE),DAY($B$18))</f>
        <v>17</v>
      </c>
      <c r="V18" s="188">
        <f>IFERROR(VLOOKUP($B$18,C_480,6,FALSE),DAY($B$18))</f>
        <v>17</v>
      </c>
      <c r="W18" s="188">
        <f>IFERROR(VLOOKUP($B$18,C_490,5,FALSE),DAY($B$18))</f>
        <v>17</v>
      </c>
      <c r="X18" s="188">
        <f>IFERROR(VLOOKUP($B$18,C_600,4,FALSE),DAY($B$18))</f>
        <v>17</v>
      </c>
      <c r="Y18" s="188">
        <f>IFERROR(VLOOKUP($B$18,C_610,3,FALSE),DAY($B$18))</f>
        <v>17</v>
      </c>
      <c r="Z18" s="188">
        <f>IFERROR(VLOOKUP($B$18,C_620,2,FALSE),DAY($B$18))</f>
        <v>17</v>
      </c>
    </row>
    <row r="19" spans="1:26">
      <c r="A19" s="128" t="s">
        <v>105</v>
      </c>
      <c r="B19" s="187">
        <v>41837</v>
      </c>
      <c r="C19" s="188">
        <f>IFERROR(VLOOKUP($B$19,C_100,25,FALSE),DAY($B$19))</f>
        <v>18</v>
      </c>
      <c r="D19" s="188">
        <f>IFERROR(VLOOKUP($B$19,C_120,24,FALSE),DAY($B$19))</f>
        <v>18</v>
      </c>
      <c r="E19" s="188">
        <f>IFERROR(VLOOKUP($B$19,C_130,23,FALSE),DAY($B$19))</f>
        <v>18</v>
      </c>
      <c r="F19" s="188">
        <f>IFERROR(VLOOKUP($B$19,C_400B,22,FALSE),DAY($B$19))</f>
        <v>18</v>
      </c>
      <c r="G19" s="188">
        <f>IFERROR(VLOOKUP($B$19,C_140,21,FALSE),DAY($B$19))</f>
        <v>18</v>
      </c>
      <c r="H19" s="188" t="str">
        <f>IFERROR(VLOOKUP($B$19,C_150,20,FALSE),DAY($B$19))</f>
        <v>◯</v>
      </c>
      <c r="I19" s="188">
        <f>IFERROR(VLOOKUP($B$19,C_200,19,FALSE),DAY($B$19))</f>
        <v>18</v>
      </c>
      <c r="J19" s="188">
        <f>IFERROR(VLOOKUP($B$19,C_210,18,FALSE),DAY($B$19))</f>
        <v>18</v>
      </c>
      <c r="K19" s="188">
        <f>IFERROR(VLOOKUP($B$19,C_350,17,FALSE),DAY($B$19))</f>
        <v>18</v>
      </c>
      <c r="L19" s="188">
        <f>IFERROR(VLOOKUP($B$19,C_355,16,FALSE),DAY($B$19))</f>
        <v>18</v>
      </c>
      <c r="M19" s="188">
        <f>IFERROR(VLOOKUP($B$19,C_400,15,FALSE),DAY($B$19))</f>
        <v>18</v>
      </c>
      <c r="N19" s="188">
        <f>IFERROR(VLOOKUP($B$19,C_410,14,FALSE),DAY($B$19))</f>
        <v>18</v>
      </c>
      <c r="O19" s="188">
        <f>IFERROR(VLOOKUP($B$19,C_415,13,FALSE),DAY($B$19))</f>
        <v>18</v>
      </c>
      <c r="P19" s="188">
        <f>IFERROR(VLOOKUP($B$19,C_420,12,FALSE),DAY($B$19))</f>
        <v>18</v>
      </c>
      <c r="Q19" s="188">
        <f>IFERROR(VLOOKUP($B$19,C_430,11,FALSE),DAY($B$19))</f>
        <v>18</v>
      </c>
      <c r="R19" s="188">
        <f>IFERROR(VLOOKUP($B$19,C_440,10,FALSE),DAY($B$19))</f>
        <v>18</v>
      </c>
      <c r="S19" s="188">
        <f>IFERROR(VLOOKUP($B$19,C_450,9,FALSE),DAY($B$19))</f>
        <v>18</v>
      </c>
      <c r="T19" s="188">
        <f>IFERROR(VLOOKUP($B$19,C_460,8,FALSE),DAY($B$19))</f>
        <v>18</v>
      </c>
      <c r="U19" s="188">
        <f>IFERROR(VLOOKUP($B$19,C_470,7,FALSE),DAY($B$19))</f>
        <v>18</v>
      </c>
      <c r="V19" s="188">
        <f>IFERROR(VLOOKUP($B$19,C_480,6,FALSE),DAY($B$19))</f>
        <v>18</v>
      </c>
      <c r="W19" s="188">
        <f>IFERROR(VLOOKUP($B$19,C_490,5,FALSE),DAY($B$19))</f>
        <v>18</v>
      </c>
      <c r="X19" s="188">
        <f>IFERROR(VLOOKUP($B$19,C_600,4,FALSE),DAY($B$19))</f>
        <v>18</v>
      </c>
      <c r="Y19" s="188">
        <f>IFERROR(VLOOKUP($B$19,C_610,3,FALSE),DAY($B$19))</f>
        <v>18</v>
      </c>
      <c r="Z19" s="188">
        <f>IFERROR(VLOOKUP($B$19,C_620,2,FALSE),DAY($B$19))</f>
        <v>18</v>
      </c>
    </row>
    <row r="20" spans="1:26">
      <c r="A20" s="128" t="s">
        <v>106</v>
      </c>
      <c r="B20" s="187">
        <v>41838</v>
      </c>
      <c r="C20" s="188">
        <f>IFERROR(VLOOKUP($B$20,C_100,25,FALSE),DAY($B$20))</f>
        <v>19</v>
      </c>
      <c r="D20" s="188">
        <f>IFERROR(VLOOKUP($B$20,C_120,24,FALSE),DAY($B$20))</f>
        <v>19</v>
      </c>
      <c r="E20" s="188">
        <f>IFERROR(VLOOKUP($B$20,C_130,23,FALSE),DAY($B$20))</f>
        <v>19</v>
      </c>
      <c r="F20" s="188">
        <f>IFERROR(VLOOKUP($B$20,C_400B,22,FALSE),DAY($B$20))</f>
        <v>19</v>
      </c>
      <c r="G20" s="188">
        <f>IFERROR(VLOOKUP($B$20,C_140,21,FALSE),DAY($B$20))</f>
        <v>19</v>
      </c>
      <c r="H20" s="188" t="str">
        <f>IFERROR(VLOOKUP($B$20,C_150,20,FALSE),DAY($B$20))</f>
        <v>◯</v>
      </c>
      <c r="I20" s="188">
        <f>IFERROR(VLOOKUP($B$20,C_200,19,FALSE),DAY($B$20))</f>
        <v>19</v>
      </c>
      <c r="J20" s="188">
        <f>IFERROR(VLOOKUP($B$20,C_210,18,FALSE),DAY($B$20))</f>
        <v>19</v>
      </c>
      <c r="K20" s="188">
        <f>IFERROR(VLOOKUP($B$20,C_350,17,FALSE),DAY($B$20))</f>
        <v>19</v>
      </c>
      <c r="L20" s="188">
        <f>IFERROR(VLOOKUP($B$20,C_355,16,FALSE),DAY($B$20))</f>
        <v>19</v>
      </c>
      <c r="M20" s="188">
        <f>IFERROR(VLOOKUP($B$20,C_400,15,FALSE),DAY($B$20))</f>
        <v>19</v>
      </c>
      <c r="N20" s="188">
        <f>IFERROR(VLOOKUP($B$20,C_410,14,FALSE),DAY($B$20))</f>
        <v>19</v>
      </c>
      <c r="O20" s="188">
        <f>IFERROR(VLOOKUP($B$20,C_415,13,FALSE),DAY($B$20))</f>
        <v>19</v>
      </c>
      <c r="P20" s="188">
        <f>IFERROR(VLOOKUP($B$20,C_420,12,FALSE),DAY($B$20))</f>
        <v>19</v>
      </c>
      <c r="Q20" s="188">
        <f>IFERROR(VLOOKUP($B$20,C_430,11,FALSE),DAY($B$20))</f>
        <v>19</v>
      </c>
      <c r="R20" s="188">
        <f>IFERROR(VLOOKUP($B$20,C_440,10,FALSE),DAY($B$20))</f>
        <v>19</v>
      </c>
      <c r="S20" s="188">
        <f>IFERROR(VLOOKUP($B$20,C_450,9,FALSE),DAY($B$20))</f>
        <v>19</v>
      </c>
      <c r="T20" s="188">
        <f>IFERROR(VLOOKUP($B$20,C_460,8,FALSE),DAY($B$20))</f>
        <v>19</v>
      </c>
      <c r="U20" s="188">
        <f>IFERROR(VLOOKUP($B$20,C_470,7,FALSE),DAY($B$20))</f>
        <v>19</v>
      </c>
      <c r="V20" s="188">
        <f>IFERROR(VLOOKUP($B$20,C_480,6,FALSE),DAY($B$20))</f>
        <v>19</v>
      </c>
      <c r="W20" s="188">
        <f>IFERROR(VLOOKUP($B$20,C_490,5,FALSE),DAY($B$20))</f>
        <v>19</v>
      </c>
      <c r="X20" s="188">
        <f>IFERROR(VLOOKUP($B$20,C_600,4,FALSE),DAY($B$20))</f>
        <v>19</v>
      </c>
      <c r="Y20" s="188">
        <f>IFERROR(VLOOKUP($B$20,C_610,3,FALSE),DAY($B$20))</f>
        <v>19</v>
      </c>
      <c r="Z20" s="188">
        <f>IFERROR(VLOOKUP($B$20,C_620,2,FALSE),DAY($B$20))</f>
        <v>19</v>
      </c>
    </row>
    <row r="21" spans="1:26">
      <c r="A21" s="128" t="s">
        <v>107</v>
      </c>
      <c r="B21" s="187">
        <v>41839</v>
      </c>
      <c r="C21" s="188" t="str">
        <f>IFERROR(VLOOKUP($B$21,C_100,25,FALSE),DAY($B$21))</f>
        <v>◯</v>
      </c>
      <c r="D21" s="188" t="str">
        <f>IFERROR(VLOOKUP($B$21,C_120,24,FALSE),DAY($B$21))</f>
        <v>◯</v>
      </c>
      <c r="E21" s="188">
        <f>IFERROR(VLOOKUP($B$21,C_130,23,FALSE),DAY($B$21))</f>
        <v>20</v>
      </c>
      <c r="F21" s="188">
        <f>IFERROR(VLOOKUP($B$21,C_400B,22,FALSE),DAY($B$21))</f>
        <v>20</v>
      </c>
      <c r="G21" s="188" t="str">
        <f>IFERROR(VLOOKUP($B$21,C_140,21,FALSE),DAY($B$21))</f>
        <v>◯</v>
      </c>
      <c r="H21" s="188" t="str">
        <f>IFERROR(VLOOKUP($B$21,C_150,20,FALSE),DAY($B$21))</f>
        <v>◯</v>
      </c>
      <c r="I21" s="188" t="str">
        <f>IFERROR(VLOOKUP($B$21,C_200,19,FALSE),DAY($B$21))</f>
        <v>◯</v>
      </c>
      <c r="J21" s="188" t="str">
        <f>IFERROR(VLOOKUP($B$21,C_210,18,FALSE),DAY($B$21))</f>
        <v>◯</v>
      </c>
      <c r="K21" s="188" t="str">
        <f>IFERROR(VLOOKUP($B$21,C_350,17,FALSE),DAY($B$21))</f>
        <v>◯</v>
      </c>
      <c r="L21" s="188">
        <f>IFERROR(VLOOKUP($B$21,C_355,16,FALSE),DAY($B$21))</f>
        <v>20</v>
      </c>
      <c r="M21" s="188">
        <f>IFERROR(VLOOKUP($B$21,C_400,15,FALSE),DAY($B$21))</f>
        <v>20</v>
      </c>
      <c r="N21" s="188">
        <f>IFERROR(VLOOKUP($B$21,C_410,14,FALSE),DAY($B$21))</f>
        <v>20</v>
      </c>
      <c r="O21" s="188">
        <f>IFERROR(VLOOKUP($B$21,C_415,13,FALSE),DAY($B$21))</f>
        <v>20</v>
      </c>
      <c r="P21" s="188">
        <f>IFERROR(VLOOKUP($B$21,C_420,12,FALSE),DAY($B$21))</f>
        <v>20</v>
      </c>
      <c r="Q21" s="188">
        <f>IFERROR(VLOOKUP($B$21,C_430,11,FALSE),DAY($B$21))</f>
        <v>20</v>
      </c>
      <c r="R21" s="188">
        <f>IFERROR(VLOOKUP($B$21,C_440,10,FALSE),DAY($B$21))</f>
        <v>20</v>
      </c>
      <c r="S21" s="188">
        <f>IFERROR(VLOOKUP($B$21,C_450,9,FALSE),DAY($B$21))</f>
        <v>20</v>
      </c>
      <c r="T21" s="188">
        <f>IFERROR(VLOOKUP($B$21,C_460,8,FALSE),DAY($B$21))</f>
        <v>20</v>
      </c>
      <c r="U21" s="188">
        <f>IFERROR(VLOOKUP($B$21,C_470,7,FALSE),DAY($B$21))</f>
        <v>20</v>
      </c>
      <c r="V21" s="188">
        <f>IFERROR(VLOOKUP($B$21,C_480,6,FALSE),DAY($B$21))</f>
        <v>20</v>
      </c>
      <c r="W21" s="188">
        <f>IFERROR(VLOOKUP($B$21,C_490,5,FALSE),DAY($B$21))</f>
        <v>20</v>
      </c>
      <c r="X21" s="188">
        <f>IFERROR(VLOOKUP($B$21,C_600,4,FALSE),DAY($B$21))</f>
        <v>20</v>
      </c>
      <c r="Y21" s="188">
        <f>IFERROR(VLOOKUP($B$21,C_610,3,FALSE),DAY($B$21))</f>
        <v>20</v>
      </c>
      <c r="Z21" s="188">
        <f>IFERROR(VLOOKUP($B$21,C_620,2,FALSE),DAY($B$21))</f>
        <v>20</v>
      </c>
    </row>
    <row r="22" spans="1:26">
      <c r="A22" s="182" t="s">
        <v>108</v>
      </c>
      <c r="B22" s="186">
        <v>41840</v>
      </c>
      <c r="C22" s="188">
        <f>IFERROR(VLOOKUP($B$22,C_100,25,FALSE),DAY($B$22))</f>
        <v>21</v>
      </c>
      <c r="D22" s="188">
        <f>IFERROR(VLOOKUP($B$22,C_120,24,FALSE),DAY($B$22))</f>
        <v>21</v>
      </c>
      <c r="E22" s="188">
        <f>IFERROR(VLOOKUP($B$22,C_130,23,FALSE),DAY($B$22))</f>
        <v>21</v>
      </c>
      <c r="F22" s="188">
        <f>IFERROR(VLOOKUP($B$22,C_400B,22,FALSE),DAY($B$22))</f>
        <v>21</v>
      </c>
      <c r="G22" s="188">
        <f>IFERROR(VLOOKUP($B$22,C_140,21,FALSE),DAY($B$22))</f>
        <v>21</v>
      </c>
      <c r="H22" s="188">
        <f>IFERROR(VLOOKUP($B$22,C_150,20,FALSE),DAY($B$22))</f>
        <v>21</v>
      </c>
      <c r="I22" s="188">
        <f>IFERROR(VLOOKUP($B$22,C_200,19,FALSE),DAY($B$22))</f>
        <v>21</v>
      </c>
      <c r="J22" s="188">
        <f>IFERROR(VLOOKUP($B$22,C_210,18,FALSE),DAY($B$22))</f>
        <v>21</v>
      </c>
      <c r="K22" s="188">
        <f>IFERROR(VLOOKUP($B$22,C_350,17,FALSE),DAY($B$22))</f>
        <v>21</v>
      </c>
      <c r="L22" s="188">
        <f>IFERROR(VLOOKUP($B$22,C_355,16,FALSE),DAY($B$22))</f>
        <v>21</v>
      </c>
      <c r="M22" s="188">
        <f>IFERROR(VLOOKUP($B$22,C_400,15,FALSE),DAY($B$22))</f>
        <v>21</v>
      </c>
      <c r="N22" s="188">
        <f>IFERROR(VLOOKUP($B$22,C_410,14,FALSE),DAY($B$22))</f>
        <v>21</v>
      </c>
      <c r="O22" s="188">
        <f>IFERROR(VLOOKUP($B$22,C_415,13,FALSE),DAY($B$22))</f>
        <v>21</v>
      </c>
      <c r="P22" s="188">
        <f>IFERROR(VLOOKUP($B$22,C_420,12,FALSE),DAY($B$22))</f>
        <v>21</v>
      </c>
      <c r="Q22" s="188">
        <f>IFERROR(VLOOKUP($B$22,C_430,11,FALSE),DAY($B$22))</f>
        <v>21</v>
      </c>
      <c r="R22" s="188">
        <f>IFERROR(VLOOKUP($B$22,C_440,10,FALSE),DAY($B$22))</f>
        <v>21</v>
      </c>
      <c r="S22" s="188">
        <f>IFERROR(VLOOKUP($B$22,C_450,9,FALSE),DAY($B$22))</f>
        <v>21</v>
      </c>
      <c r="T22" s="188">
        <f>IFERROR(VLOOKUP($B$22,C_460,8,FALSE),DAY($B$22))</f>
        <v>21</v>
      </c>
      <c r="U22" s="188">
        <f>IFERROR(VLOOKUP($B$22,C_470,7,FALSE),DAY($B$22))</f>
        <v>21</v>
      </c>
      <c r="V22" s="188">
        <f>IFERROR(VLOOKUP($B$22,C_480,6,FALSE),DAY($B$22))</f>
        <v>21</v>
      </c>
      <c r="W22" s="188">
        <f>IFERROR(VLOOKUP($B$22,C_490,5,FALSE),DAY($B$22))</f>
        <v>21</v>
      </c>
      <c r="X22" s="188">
        <f>IFERROR(VLOOKUP($B$22,C_600,4,FALSE),DAY($B$22))</f>
        <v>21</v>
      </c>
      <c r="Y22" s="188">
        <f>IFERROR(VLOOKUP($B$22,C_610,3,FALSE),DAY($B$22))</f>
        <v>21</v>
      </c>
      <c r="Z22" s="188">
        <f>IFERROR(VLOOKUP($B$22,C_620,2,FALSE),DAY($B$22))</f>
        <v>21</v>
      </c>
    </row>
    <row r="23" spans="1:26">
      <c r="A23" s="182" t="s">
        <v>102</v>
      </c>
      <c r="B23" s="186">
        <v>41841</v>
      </c>
      <c r="C23" s="188">
        <f>IFERROR(VLOOKUP($B$23,C_100,25,FALSE),DAY($B$23))</f>
        <v>22</v>
      </c>
      <c r="D23" s="188">
        <f>IFERROR(VLOOKUP($B$23,C_120,24,FALSE),DAY($B$23))</f>
        <v>22</v>
      </c>
      <c r="E23" s="188">
        <f>IFERROR(VLOOKUP($B$23,C_130,23,FALSE),DAY($B$23))</f>
        <v>22</v>
      </c>
      <c r="F23" s="188">
        <f>IFERROR(VLOOKUP($B$23,C_400B,22,FALSE),DAY($B$23))</f>
        <v>22</v>
      </c>
      <c r="G23" s="188">
        <f>IFERROR(VLOOKUP($B$23,C_140,21,FALSE),DAY($B$23))</f>
        <v>22</v>
      </c>
      <c r="H23" s="188">
        <f>IFERROR(VLOOKUP($B$23,C_150,20,FALSE),DAY($B$23))</f>
        <v>22</v>
      </c>
      <c r="I23" s="188">
        <f>IFERROR(VLOOKUP($B$23,C_200,19,FALSE),DAY($B$23))</f>
        <v>22</v>
      </c>
      <c r="J23" s="188">
        <f>IFERROR(VLOOKUP($B$23,C_210,18,FALSE),DAY($B$23))</f>
        <v>22</v>
      </c>
      <c r="K23" s="188">
        <f>IFERROR(VLOOKUP($B$23,C_350,17,FALSE),DAY($B$23))</f>
        <v>22</v>
      </c>
      <c r="L23" s="188">
        <f>IFERROR(VLOOKUP($B$23,C_355,16,FALSE),DAY($B$23))</f>
        <v>22</v>
      </c>
      <c r="M23" s="188">
        <f>IFERROR(VLOOKUP($B$23,C_400,15,FALSE),DAY($B$23))</f>
        <v>22</v>
      </c>
      <c r="N23" s="188">
        <f>IFERROR(VLOOKUP($B$23,C_410,14,FALSE),DAY($B$23))</f>
        <v>22</v>
      </c>
      <c r="O23" s="188">
        <f>IFERROR(VLOOKUP($B$23,C_415,13,FALSE),DAY($B$23))</f>
        <v>22</v>
      </c>
      <c r="P23" s="188">
        <f>IFERROR(VLOOKUP($B$23,C_420,12,FALSE),DAY($B$23))</f>
        <v>22</v>
      </c>
      <c r="Q23" s="188">
        <f>IFERROR(VLOOKUP($B$23,C_430,11,FALSE),DAY($B$23))</f>
        <v>22</v>
      </c>
      <c r="R23" s="188">
        <f>IFERROR(VLOOKUP($B$23,C_440,10,FALSE),DAY($B$23))</f>
        <v>22</v>
      </c>
      <c r="S23" s="188">
        <f>IFERROR(VLOOKUP($B$23,C_450,9,FALSE),DAY($B$23))</f>
        <v>22</v>
      </c>
      <c r="T23" s="188">
        <f>IFERROR(VLOOKUP($B$23,C_460,8,FALSE),DAY($B$23))</f>
        <v>22</v>
      </c>
      <c r="U23" s="188">
        <f>IFERROR(VLOOKUP($B$23,C_470,7,FALSE),DAY($B$23))</f>
        <v>22</v>
      </c>
      <c r="V23" s="188">
        <f>IFERROR(VLOOKUP($B$23,C_480,6,FALSE),DAY($B$23))</f>
        <v>22</v>
      </c>
      <c r="W23" s="188">
        <f>IFERROR(VLOOKUP($B$23,C_490,5,FALSE),DAY($B$23))</f>
        <v>22</v>
      </c>
      <c r="X23" s="188">
        <f>IFERROR(VLOOKUP($B$23,C_600,4,FALSE),DAY($B$23))</f>
        <v>22</v>
      </c>
      <c r="Y23" s="188">
        <f>IFERROR(VLOOKUP($B$23,C_610,3,FALSE),DAY($B$23))</f>
        <v>22</v>
      </c>
      <c r="Z23" s="188">
        <f>IFERROR(VLOOKUP($B$23,C_620,2,FALSE),DAY($B$23))</f>
        <v>22</v>
      </c>
    </row>
    <row r="24" spans="1:26">
      <c r="A24" s="128" t="s">
        <v>103</v>
      </c>
      <c r="B24" s="187">
        <v>41842</v>
      </c>
      <c r="C24" s="188">
        <f>IFERROR(VLOOKUP($B$24,C_100,25,FALSE),DAY($B$24))</f>
        <v>23</v>
      </c>
      <c r="D24" s="188">
        <f>IFERROR(VLOOKUP($B$24,C_120,24,FALSE),DAY($B$24))</f>
        <v>23</v>
      </c>
      <c r="E24" s="188">
        <f>IFERROR(VLOOKUP($B$24,C_130,23,FALSE),DAY($B$24))</f>
        <v>23</v>
      </c>
      <c r="F24" s="188">
        <f>IFERROR(VLOOKUP($B$24,C_400B,22,FALSE),DAY($B$24))</f>
        <v>23</v>
      </c>
      <c r="G24" s="188">
        <f>IFERROR(VLOOKUP($B$24,C_140,21,FALSE),DAY($B$24))</f>
        <v>23</v>
      </c>
      <c r="H24" s="188" t="str">
        <f>IFERROR(VLOOKUP($B$24,C_150,20,FALSE),DAY($B$24))</f>
        <v>◯</v>
      </c>
      <c r="I24" s="188">
        <f>IFERROR(VLOOKUP($B$24,C_200,19,FALSE),DAY($B$24))</f>
        <v>23</v>
      </c>
      <c r="J24" s="188">
        <f>IFERROR(VLOOKUP($B$24,C_210,18,FALSE),DAY($B$24))</f>
        <v>23</v>
      </c>
      <c r="K24" s="188">
        <f>IFERROR(VLOOKUP($B$24,C_350,17,FALSE),DAY($B$24))</f>
        <v>23</v>
      </c>
      <c r="L24" s="188" t="str">
        <f>IFERROR(VLOOKUP($B$24,C_355,16,FALSE),DAY($B$24))</f>
        <v></v>
      </c>
      <c r="M24" s="188">
        <f>IFERROR(VLOOKUP($B$24,C_400,15,FALSE),DAY($B$24))</f>
        <v>23</v>
      </c>
      <c r="N24" s="188">
        <f>IFERROR(VLOOKUP($B$24,C_410,14,FALSE),DAY($B$24))</f>
        <v>23</v>
      </c>
      <c r="O24" s="188">
        <f>IFERROR(VLOOKUP($B$24,C_415,13,FALSE),DAY($B$24))</f>
        <v>23</v>
      </c>
      <c r="P24" s="188">
        <f>IFERROR(VLOOKUP($B$24,C_420,12,FALSE),DAY($B$24))</f>
        <v>23</v>
      </c>
      <c r="Q24" s="188">
        <f>IFERROR(VLOOKUP($B$24,C_430,11,FALSE),DAY($B$24))</f>
        <v>23</v>
      </c>
      <c r="R24" s="188">
        <f>IFERROR(VLOOKUP($B$24,C_440,10,FALSE),DAY($B$24))</f>
        <v>23</v>
      </c>
      <c r="S24" s="188">
        <f>IFERROR(VLOOKUP($B$24,C_450,9,FALSE),DAY($B$24))</f>
        <v>23</v>
      </c>
      <c r="T24" s="188">
        <f>IFERROR(VLOOKUP($B$24,C_460,8,FALSE),DAY($B$24))</f>
        <v>23</v>
      </c>
      <c r="U24" s="188">
        <f>IFERROR(VLOOKUP($B$24,C_470,7,FALSE),DAY($B$24))</f>
        <v>23</v>
      </c>
      <c r="V24" s="188">
        <f>IFERROR(VLOOKUP($B$24,C_480,6,FALSE),DAY($B$24))</f>
        <v>23</v>
      </c>
      <c r="W24" s="188">
        <f>IFERROR(VLOOKUP($B$24,C_490,5,FALSE),DAY($B$24))</f>
        <v>23</v>
      </c>
      <c r="X24" s="188">
        <f>IFERROR(VLOOKUP($B$24,C_600,4,FALSE),DAY($B$24))</f>
        <v>23</v>
      </c>
      <c r="Y24" s="188" t="str">
        <f>IFERROR(VLOOKUP($B$24,C_610,3,FALSE),DAY($B$24))</f>
        <v></v>
      </c>
      <c r="Z24" s="188">
        <f>IFERROR(VLOOKUP($B$24,C_620,2,FALSE),DAY($B$24))</f>
        <v>23</v>
      </c>
    </row>
    <row r="25" spans="1:26">
      <c r="A25" s="128" t="s">
        <v>104</v>
      </c>
      <c r="B25" s="187">
        <v>41843</v>
      </c>
      <c r="C25" s="188">
        <f>IFERROR(VLOOKUP($B$25,C_100,25,FALSE),DAY($B$25))</f>
        <v>24</v>
      </c>
      <c r="D25" s="188">
        <f>IFERROR(VLOOKUP($B$25,C_120,24,FALSE),DAY($B$25))</f>
        <v>24</v>
      </c>
      <c r="E25" s="188">
        <f>IFERROR(VLOOKUP($B$25,C_130,23,FALSE),DAY($B$25))</f>
        <v>24</v>
      </c>
      <c r="F25" s="188">
        <f>IFERROR(VLOOKUP($B$25,C_400B,22,FALSE),DAY($B$25))</f>
        <v>24</v>
      </c>
      <c r="G25" s="188">
        <f>IFERROR(VLOOKUP($B$25,C_140,21,FALSE),DAY($B$25))</f>
        <v>24</v>
      </c>
      <c r="H25" s="188" t="str">
        <f>IFERROR(VLOOKUP($B$25,C_150,20,FALSE),DAY($B$25))</f>
        <v>◯</v>
      </c>
      <c r="I25" s="188">
        <f>IFERROR(VLOOKUP($B$25,C_200,19,FALSE),DAY($B$25))</f>
        <v>24</v>
      </c>
      <c r="J25" s="188">
        <f>IFERROR(VLOOKUP($B$25,C_210,18,FALSE),DAY($B$25))</f>
        <v>24</v>
      </c>
      <c r="K25" s="188">
        <f>IFERROR(VLOOKUP($B$25,C_350,17,FALSE),DAY($B$25))</f>
        <v>24</v>
      </c>
      <c r="L25" s="188">
        <f>IFERROR(VLOOKUP($B$25,C_355,16,FALSE),DAY($B$25))</f>
        <v>24</v>
      </c>
      <c r="M25" s="188">
        <f>IFERROR(VLOOKUP($B$25,C_400,15,FALSE),DAY($B$25))</f>
        <v>24</v>
      </c>
      <c r="N25" s="188">
        <f>IFERROR(VLOOKUP($B$25,C_410,14,FALSE),DAY($B$25))</f>
        <v>24</v>
      </c>
      <c r="O25" s="188">
        <f>IFERROR(VLOOKUP($B$25,C_415,13,FALSE),DAY($B$25))</f>
        <v>24</v>
      </c>
      <c r="P25" s="188">
        <f>IFERROR(VLOOKUP($B$25,C_420,12,FALSE),DAY($B$25))</f>
        <v>24</v>
      </c>
      <c r="Q25" s="188">
        <f>IFERROR(VLOOKUP($B$25,C_430,11,FALSE),DAY($B$25))</f>
        <v>24</v>
      </c>
      <c r="R25" s="188">
        <f>IFERROR(VLOOKUP($B$25,C_440,10,FALSE),DAY($B$25))</f>
        <v>24</v>
      </c>
      <c r="S25" s="188">
        <f>IFERROR(VLOOKUP($B$25,C_450,9,FALSE),DAY($B$25))</f>
        <v>24</v>
      </c>
      <c r="T25" s="188">
        <f>IFERROR(VLOOKUP($B$25,C_460,8,FALSE),DAY($B$25))</f>
        <v>24</v>
      </c>
      <c r="U25" s="188">
        <f>IFERROR(VLOOKUP($B$25,C_470,7,FALSE),DAY($B$25))</f>
        <v>24</v>
      </c>
      <c r="V25" s="188">
        <f>IFERROR(VLOOKUP($B$25,C_480,6,FALSE),DAY($B$25))</f>
        <v>24</v>
      </c>
      <c r="W25" s="188">
        <f>IFERROR(VLOOKUP($B$25,C_490,5,FALSE),DAY($B$25))</f>
        <v>24</v>
      </c>
      <c r="X25" s="188">
        <f>IFERROR(VLOOKUP($B$25,C_600,4,FALSE),DAY($B$25))</f>
        <v>24</v>
      </c>
      <c r="Y25" s="188">
        <f>IFERROR(VLOOKUP($B$25,C_610,3,FALSE),DAY($B$25))</f>
        <v>24</v>
      </c>
      <c r="Z25" s="188">
        <f>IFERROR(VLOOKUP($B$25,C_620,2,FALSE),DAY($B$25))</f>
        <v>24</v>
      </c>
    </row>
    <row r="26" spans="1:26">
      <c r="A26" s="128" t="s">
        <v>105</v>
      </c>
      <c r="B26" s="187">
        <v>41844</v>
      </c>
      <c r="C26" s="188">
        <f>IFERROR(VLOOKUP($B$26,C_100,25,FALSE),DAY($B$26))</f>
        <v>25</v>
      </c>
      <c r="D26" s="188">
        <f>IFERROR(VLOOKUP($B$26,C_120,24,FALSE),DAY($B$26))</f>
        <v>25</v>
      </c>
      <c r="E26" s="188">
        <f>IFERROR(VLOOKUP($B$26,C_130,23,FALSE),DAY($B$26))</f>
        <v>25</v>
      </c>
      <c r="F26" s="188">
        <f>IFERROR(VLOOKUP($B$26,C_400B,22,FALSE),DAY($B$26))</f>
        <v>25</v>
      </c>
      <c r="G26" s="188">
        <f>IFERROR(VLOOKUP($B$26,C_140,21,FALSE),DAY($B$26))</f>
        <v>25</v>
      </c>
      <c r="H26" s="188" t="str">
        <f>IFERROR(VLOOKUP($B$26,C_150,20,FALSE),DAY($B$26))</f>
        <v>◯</v>
      </c>
      <c r="I26" s="188">
        <f>IFERROR(VLOOKUP($B$26,C_200,19,FALSE),DAY($B$26))</f>
        <v>25</v>
      </c>
      <c r="J26" s="188">
        <f>IFERROR(VLOOKUP($B$26,C_210,18,FALSE),DAY($B$26))</f>
        <v>25</v>
      </c>
      <c r="K26" s="188">
        <f>IFERROR(VLOOKUP($B$26,C_350,17,FALSE),DAY($B$26))</f>
        <v>25</v>
      </c>
      <c r="L26" s="188">
        <f>IFERROR(VLOOKUP($B$26,C_355,16,FALSE),DAY($B$26))</f>
        <v>25</v>
      </c>
      <c r="M26" s="188">
        <f>IFERROR(VLOOKUP($B$26,C_400,15,FALSE),DAY($B$26))</f>
        <v>25</v>
      </c>
      <c r="N26" s="188">
        <f>IFERROR(VLOOKUP($B$26,C_410,14,FALSE),DAY($B$26))</f>
        <v>25</v>
      </c>
      <c r="O26" s="188">
        <f>IFERROR(VLOOKUP($B$26,C_415,13,FALSE),DAY($B$26))</f>
        <v>25</v>
      </c>
      <c r="P26" s="188">
        <f>IFERROR(VLOOKUP($B$26,C_420,12,FALSE),DAY($B$26))</f>
        <v>25</v>
      </c>
      <c r="Q26" s="188">
        <f>IFERROR(VLOOKUP($B$26,C_430,11,FALSE),DAY($B$26))</f>
        <v>25</v>
      </c>
      <c r="R26" s="188">
        <f>IFERROR(VLOOKUP($B$26,C_440,10,FALSE),DAY($B$26))</f>
        <v>25</v>
      </c>
      <c r="S26" s="188">
        <f>IFERROR(VLOOKUP($B$26,C_450,9,FALSE),DAY($B$26))</f>
        <v>25</v>
      </c>
      <c r="T26" s="188">
        <f>IFERROR(VLOOKUP($B$26,C_460,8,FALSE),DAY($B$26))</f>
        <v>25</v>
      </c>
      <c r="U26" s="188">
        <f>IFERROR(VLOOKUP($B$26,C_470,7,FALSE),DAY($B$26))</f>
        <v>25</v>
      </c>
      <c r="V26" s="188">
        <f>IFERROR(VLOOKUP($B$26,C_480,6,FALSE),DAY($B$26))</f>
        <v>25</v>
      </c>
      <c r="W26" s="188">
        <f>IFERROR(VLOOKUP($B$26,C_490,5,FALSE),DAY($B$26))</f>
        <v>25</v>
      </c>
      <c r="X26" s="188">
        <f>IFERROR(VLOOKUP($B$26,C_600,4,FALSE),DAY($B$26))</f>
        <v>25</v>
      </c>
      <c r="Y26" s="188">
        <f>IFERROR(VLOOKUP($B$26,C_610,3,FALSE),DAY($B$26))</f>
        <v>25</v>
      </c>
      <c r="Z26" s="188">
        <f>IFERROR(VLOOKUP($B$26,C_620,2,FALSE),DAY($B$26))</f>
        <v>25</v>
      </c>
    </row>
    <row r="27" spans="1:26">
      <c r="A27" s="128" t="s">
        <v>106</v>
      </c>
      <c r="B27" s="187">
        <v>41845</v>
      </c>
      <c r="C27" s="188">
        <f>IFERROR(VLOOKUP($B$27,C_100,25,FALSE),DAY($B$27))</f>
        <v>26</v>
      </c>
      <c r="D27" s="188">
        <f>IFERROR(VLOOKUP($B$27,C_120,24,FALSE),DAY($B$27))</f>
        <v>26</v>
      </c>
      <c r="E27" s="188">
        <f>IFERROR(VLOOKUP($B$27,C_130,23,FALSE),DAY($B$27))</f>
        <v>26</v>
      </c>
      <c r="F27" s="188">
        <f>IFERROR(VLOOKUP($B$27,C_400B,22,FALSE),DAY($B$27))</f>
        <v>26</v>
      </c>
      <c r="G27" s="188">
        <f>IFERROR(VLOOKUP($B$27,C_140,21,FALSE),DAY($B$27))</f>
        <v>26</v>
      </c>
      <c r="H27" s="188" t="str">
        <f>IFERROR(VLOOKUP($B$27,C_150,20,FALSE),DAY($B$27))</f>
        <v>◯</v>
      </c>
      <c r="I27" s="188">
        <f>IFERROR(VLOOKUP($B$27,C_200,19,FALSE),DAY($B$27))</f>
        <v>26</v>
      </c>
      <c r="J27" s="188">
        <f>IFERROR(VLOOKUP($B$27,C_210,18,FALSE),DAY($B$27))</f>
        <v>26</v>
      </c>
      <c r="K27" s="188">
        <f>IFERROR(VLOOKUP($B$27,C_350,17,FALSE),DAY($B$27))</f>
        <v>26</v>
      </c>
      <c r="L27" s="188">
        <f>IFERROR(VLOOKUP($B$27,C_355,16,FALSE),DAY($B$27))</f>
        <v>26</v>
      </c>
      <c r="M27" s="188">
        <f>IFERROR(VLOOKUP($B$27,C_400,15,FALSE),DAY($B$27))</f>
        <v>26</v>
      </c>
      <c r="N27" s="188">
        <f>IFERROR(VLOOKUP($B$27,C_410,14,FALSE),DAY($B$27))</f>
        <v>26</v>
      </c>
      <c r="O27" s="188">
        <f>IFERROR(VLOOKUP($B$27,C_415,13,FALSE),DAY($B$27))</f>
        <v>26</v>
      </c>
      <c r="P27" s="188">
        <f>IFERROR(VLOOKUP($B$27,C_420,12,FALSE),DAY($B$27))</f>
        <v>26</v>
      </c>
      <c r="Q27" s="188">
        <f>IFERROR(VLOOKUP($B$27,C_430,11,FALSE),DAY($B$27))</f>
        <v>26</v>
      </c>
      <c r="R27" s="188">
        <f>IFERROR(VLOOKUP($B$27,C_440,10,FALSE),DAY($B$27))</f>
        <v>26</v>
      </c>
      <c r="S27" s="188">
        <f>IFERROR(VLOOKUP($B$27,C_450,9,FALSE),DAY($B$27))</f>
        <v>26</v>
      </c>
      <c r="T27" s="188">
        <f>IFERROR(VLOOKUP($B$27,C_460,8,FALSE),DAY($B$27))</f>
        <v>26</v>
      </c>
      <c r="U27" s="188">
        <f>IFERROR(VLOOKUP($B$27,C_470,7,FALSE),DAY($B$27))</f>
        <v>26</v>
      </c>
      <c r="V27" s="188">
        <f>IFERROR(VLOOKUP($B$27,C_480,6,FALSE),DAY($B$27))</f>
        <v>26</v>
      </c>
      <c r="W27" s="188">
        <f>IFERROR(VLOOKUP($B$27,C_490,5,FALSE),DAY($B$27))</f>
        <v>26</v>
      </c>
      <c r="X27" s="188">
        <f>IFERROR(VLOOKUP($B$27,C_600,4,FALSE),DAY($B$27))</f>
        <v>26</v>
      </c>
      <c r="Y27" s="188">
        <f>IFERROR(VLOOKUP($B$27,C_610,3,FALSE),DAY($B$27))</f>
        <v>26</v>
      </c>
      <c r="Z27" s="188">
        <f>IFERROR(VLOOKUP($B$27,C_620,2,FALSE),DAY($B$27))</f>
        <v>26</v>
      </c>
    </row>
    <row r="28" spans="1:26">
      <c r="A28" s="128" t="s">
        <v>107</v>
      </c>
      <c r="B28" s="187">
        <v>41846</v>
      </c>
      <c r="C28" s="188" t="str">
        <f>IFERROR(VLOOKUP($B$28,C_100,25,FALSE),DAY($B$28))</f>
        <v>◯</v>
      </c>
      <c r="D28" s="188" t="str">
        <f>IFERROR(VLOOKUP($B$28,C_120,24,FALSE),DAY($B$28))</f>
        <v>◯</v>
      </c>
      <c r="E28" s="188">
        <f>IFERROR(VLOOKUP($B$28,C_130,23,FALSE),DAY($B$28))</f>
        <v>27</v>
      </c>
      <c r="F28" s="188">
        <f>IFERROR(VLOOKUP($B$28,C_400B,22,FALSE),DAY($B$28))</f>
        <v>27</v>
      </c>
      <c r="G28" s="188" t="str">
        <f>IFERROR(VLOOKUP($B$28,C_140,21,FALSE),DAY($B$28))</f>
        <v>◯</v>
      </c>
      <c r="H28" s="188" t="str">
        <f>IFERROR(VLOOKUP($B$28,C_150,20,FALSE),DAY($B$28))</f>
        <v>◯</v>
      </c>
      <c r="I28" s="188" t="str">
        <f>IFERROR(VLOOKUP($B$28,C_200,19,FALSE),DAY($B$28))</f>
        <v>◯</v>
      </c>
      <c r="J28" s="188" t="str">
        <f>IFERROR(VLOOKUP($B$28,C_210,18,FALSE),DAY($B$28))</f>
        <v>◯</v>
      </c>
      <c r="K28" s="188" t="str">
        <f>IFERROR(VLOOKUP($B$28,C_350,17,FALSE),DAY($B$28))</f>
        <v>◯</v>
      </c>
      <c r="L28" s="188" t="str">
        <f>IFERROR(VLOOKUP($B$28,C_355,16,FALSE),DAY($B$28))</f>
        <v>◯</v>
      </c>
      <c r="M28" s="188">
        <f>IFERROR(VLOOKUP($B$28,C_400,15,FALSE),DAY($B$28))</f>
        <v>27</v>
      </c>
      <c r="N28" s="188">
        <f>IFERROR(VLOOKUP($B$28,C_410,14,FALSE),DAY($B$28))</f>
        <v>27</v>
      </c>
      <c r="O28" s="188">
        <f>IFERROR(VLOOKUP($B$28,C_415,13,FALSE),DAY($B$28))</f>
        <v>27</v>
      </c>
      <c r="P28" s="188">
        <f>IFERROR(VLOOKUP($B$28,C_420,12,FALSE),DAY($B$28))</f>
        <v>27</v>
      </c>
      <c r="Q28" s="188">
        <f>IFERROR(VLOOKUP($B$28,C_430,11,FALSE),DAY($B$28))</f>
        <v>27</v>
      </c>
      <c r="R28" s="188">
        <f>IFERROR(VLOOKUP($B$28,C_440,10,FALSE),DAY($B$28))</f>
        <v>27</v>
      </c>
      <c r="S28" s="188">
        <f>IFERROR(VLOOKUP($B$28,C_450,9,FALSE),DAY($B$28))</f>
        <v>27</v>
      </c>
      <c r="T28" s="188">
        <f>IFERROR(VLOOKUP($B$28,C_460,8,FALSE),DAY($B$28))</f>
        <v>27</v>
      </c>
      <c r="U28" s="188">
        <f>IFERROR(VLOOKUP($B$28,C_470,7,FALSE),DAY($B$28))</f>
        <v>27</v>
      </c>
      <c r="V28" s="188">
        <f>IFERROR(VLOOKUP($B$28,C_480,6,FALSE),DAY($B$28))</f>
        <v>27</v>
      </c>
      <c r="W28" s="188">
        <f>IFERROR(VLOOKUP($B$28,C_490,5,FALSE),DAY($B$28))</f>
        <v>27</v>
      </c>
      <c r="X28" s="188">
        <f>IFERROR(VLOOKUP($B$28,C_600,4,FALSE),DAY($B$28))</f>
        <v>27</v>
      </c>
      <c r="Y28" s="188" t="str">
        <f>IFERROR(VLOOKUP($B$28,C_610,3,FALSE),DAY($B$28))</f>
        <v>◯</v>
      </c>
      <c r="Z28" s="188">
        <f>IFERROR(VLOOKUP($B$28,C_620,2,FALSE),DAY($B$28))</f>
        <v>27</v>
      </c>
    </row>
    <row r="29" spans="1:26">
      <c r="A29" s="182" t="s">
        <v>108</v>
      </c>
      <c r="B29" s="186">
        <v>41847</v>
      </c>
      <c r="C29" s="188">
        <f>IFERROR(VLOOKUP($B$29,C_100,25,FALSE),DAY($B$29))</f>
        <v>28</v>
      </c>
      <c r="D29" s="188">
        <f>IFERROR(VLOOKUP($B$29,C_120,24,FALSE),DAY($B$29))</f>
        <v>28</v>
      </c>
      <c r="E29" s="188">
        <f>IFERROR(VLOOKUP($B$29,C_130,23,FALSE),DAY($B$29))</f>
        <v>28</v>
      </c>
      <c r="F29" s="188">
        <f>IFERROR(VLOOKUP($B$29,C_400B,22,FALSE),DAY($B$29))</f>
        <v>28</v>
      </c>
      <c r="G29" s="188">
        <f>IFERROR(VLOOKUP($B$29,C_140,21,FALSE),DAY($B$29))</f>
        <v>28</v>
      </c>
      <c r="H29" s="188">
        <f>IFERROR(VLOOKUP($B$29,C_150,20,FALSE),DAY($B$29))</f>
        <v>28</v>
      </c>
      <c r="I29" s="188">
        <f>IFERROR(VLOOKUP($B$29,C_200,19,FALSE),DAY($B$29))</f>
        <v>28</v>
      </c>
      <c r="J29" s="188">
        <f>IFERROR(VLOOKUP($B$29,C_210,18,FALSE),DAY($B$29))</f>
        <v>28</v>
      </c>
      <c r="K29" s="188">
        <f>IFERROR(VLOOKUP($B$29,C_350,17,FALSE),DAY($B$29))</f>
        <v>28</v>
      </c>
      <c r="L29" s="188">
        <f>IFERROR(VLOOKUP($B$29,C_355,16,FALSE),DAY($B$29))</f>
        <v>28</v>
      </c>
      <c r="M29" s="188">
        <f>IFERROR(VLOOKUP($B$29,C_400,15,FALSE),DAY($B$29))</f>
        <v>28</v>
      </c>
      <c r="N29" s="188">
        <f>IFERROR(VLOOKUP($B$29,C_410,14,FALSE),DAY($B$29))</f>
        <v>28</v>
      </c>
      <c r="O29" s="188">
        <f>IFERROR(VLOOKUP($B$29,C_415,13,FALSE),DAY($B$29))</f>
        <v>28</v>
      </c>
      <c r="P29" s="188">
        <f>IFERROR(VLOOKUP($B$29,C_420,12,FALSE),DAY($B$29))</f>
        <v>28</v>
      </c>
      <c r="Q29" s="188">
        <f>IFERROR(VLOOKUP($B$29,C_430,11,FALSE),DAY($B$29))</f>
        <v>28</v>
      </c>
      <c r="R29" s="188">
        <f>IFERROR(VLOOKUP($B$29,C_440,10,FALSE),DAY($B$29))</f>
        <v>28</v>
      </c>
      <c r="S29" s="188">
        <f>IFERROR(VLOOKUP($B$29,C_450,9,FALSE),DAY($B$29))</f>
        <v>28</v>
      </c>
      <c r="T29" s="188">
        <f>IFERROR(VLOOKUP($B$29,C_460,8,FALSE),DAY($B$29))</f>
        <v>28</v>
      </c>
      <c r="U29" s="188">
        <f>IFERROR(VLOOKUP($B$29,C_470,7,FALSE),DAY($B$29))</f>
        <v>28</v>
      </c>
      <c r="V29" s="188">
        <f>IFERROR(VLOOKUP($B$29,C_480,6,FALSE),DAY($B$29))</f>
        <v>28</v>
      </c>
      <c r="W29" s="188">
        <f>IFERROR(VLOOKUP($B$29,C_490,5,FALSE),DAY($B$29))</f>
        <v>28</v>
      </c>
      <c r="X29" s="188">
        <f>IFERROR(VLOOKUP($B$29,C_600,4,FALSE),DAY($B$29))</f>
        <v>28</v>
      </c>
      <c r="Y29" s="188">
        <f>IFERROR(VLOOKUP($B$29,C_610,3,FALSE),DAY($B$29))</f>
        <v>28</v>
      </c>
      <c r="Z29" s="188">
        <f>IFERROR(VLOOKUP($B$29,C_620,2,FALSE),DAY($B$29))</f>
        <v>28</v>
      </c>
    </row>
    <row r="30" spans="1:26">
      <c r="A30" s="182" t="s">
        <v>102</v>
      </c>
      <c r="B30" s="186">
        <v>41848</v>
      </c>
      <c r="C30" s="188">
        <f>IFERROR(VLOOKUP($B$30,C_100,25,FALSE),DAY($B$30))</f>
        <v>29</v>
      </c>
      <c r="D30" s="188">
        <f>IFERROR(VLOOKUP($B$30,C_120,24,FALSE),DAY($B$30))</f>
        <v>29</v>
      </c>
      <c r="E30" s="188">
        <f>IFERROR(VLOOKUP($B$30,C_130,23,FALSE),DAY($B$30))</f>
        <v>29</v>
      </c>
      <c r="F30" s="188">
        <f>IFERROR(VLOOKUP($B$30,C_400B,22,FALSE),DAY($B$30))</f>
        <v>29</v>
      </c>
      <c r="G30" s="188">
        <f>IFERROR(VLOOKUP($B$30,C_140,21,FALSE),DAY($B$30))</f>
        <v>29</v>
      </c>
      <c r="H30" s="188">
        <f>IFERROR(VLOOKUP($B$30,C_150,20,FALSE),DAY($B$30))</f>
        <v>29</v>
      </c>
      <c r="I30" s="188">
        <f>IFERROR(VLOOKUP($B$30,C_200,19,FALSE),DAY($B$30))</f>
        <v>29</v>
      </c>
      <c r="J30" s="188">
        <f>IFERROR(VLOOKUP($B$30,C_210,18,FALSE),DAY($B$30))</f>
        <v>29</v>
      </c>
      <c r="K30" s="188">
        <f>IFERROR(VLOOKUP($B$30,C_350,17,FALSE),DAY($B$30))</f>
        <v>29</v>
      </c>
      <c r="L30" s="188">
        <f>IFERROR(VLOOKUP($B$30,C_355,16,FALSE),DAY($B$30))</f>
        <v>29</v>
      </c>
      <c r="M30" s="188">
        <f>IFERROR(VLOOKUP($B$30,C_400,15,FALSE),DAY($B$30))</f>
        <v>29</v>
      </c>
      <c r="N30" s="188">
        <f>IFERROR(VLOOKUP($B$30,C_410,14,FALSE),DAY($B$30))</f>
        <v>29</v>
      </c>
      <c r="O30" s="188">
        <f>IFERROR(VLOOKUP($B$30,C_415,13,FALSE),DAY($B$30))</f>
        <v>29</v>
      </c>
      <c r="P30" s="188">
        <f>IFERROR(VLOOKUP($B$30,C_420,12,FALSE),DAY($B$30))</f>
        <v>29</v>
      </c>
      <c r="Q30" s="188">
        <f>IFERROR(VLOOKUP($B$30,C_430,11,FALSE),DAY($B$30))</f>
        <v>29</v>
      </c>
      <c r="R30" s="188">
        <f>IFERROR(VLOOKUP($B$30,C_440,10,FALSE),DAY($B$30))</f>
        <v>29</v>
      </c>
      <c r="S30" s="188">
        <f>IFERROR(VLOOKUP($B$30,C_450,9,FALSE),DAY($B$30))</f>
        <v>29</v>
      </c>
      <c r="T30" s="188">
        <f>IFERROR(VLOOKUP($B$30,C_460,8,FALSE),DAY($B$30))</f>
        <v>29</v>
      </c>
      <c r="U30" s="188">
        <f>IFERROR(VLOOKUP($B$30,C_470,7,FALSE),DAY($B$30))</f>
        <v>29</v>
      </c>
      <c r="V30" s="188">
        <f>IFERROR(VLOOKUP($B$30,C_480,6,FALSE),DAY($B$30))</f>
        <v>29</v>
      </c>
      <c r="W30" s="188">
        <f>IFERROR(VLOOKUP($B$30,C_490,5,FALSE),DAY($B$30))</f>
        <v>29</v>
      </c>
      <c r="X30" s="188">
        <f>IFERROR(VLOOKUP($B$30,C_600,4,FALSE),DAY($B$30))</f>
        <v>29</v>
      </c>
      <c r="Y30" s="188">
        <f>IFERROR(VLOOKUP($B$30,C_610,3,FALSE),DAY($B$30))</f>
        <v>29</v>
      </c>
      <c r="Z30" s="188">
        <f>IFERROR(VLOOKUP($B$30,C_620,2,FALSE),DAY($B$30))</f>
        <v>29</v>
      </c>
    </row>
    <row r="31" spans="1:26">
      <c r="A31" s="128" t="s">
        <v>103</v>
      </c>
      <c r="B31" s="187">
        <v>41849</v>
      </c>
      <c r="C31" s="188">
        <f>IFERROR(VLOOKUP($B$31,C_100,25,FALSE),DAY($B$31))</f>
        <v>30</v>
      </c>
      <c r="D31" s="188">
        <f>IFERROR(VLOOKUP($B$31,C_120,24,FALSE),DAY($B$31))</f>
        <v>30</v>
      </c>
      <c r="E31" s="188">
        <f>IFERROR(VLOOKUP($B$31,C_130,23,FALSE),DAY($B$31))</f>
        <v>30</v>
      </c>
      <c r="F31" s="188">
        <f>IFERROR(VLOOKUP($B$31,C_400B,22,FALSE),DAY($B$31))</f>
        <v>30</v>
      </c>
      <c r="G31" s="188">
        <f>IFERROR(VLOOKUP($B$31,C_140,21,FALSE),DAY($B$31))</f>
        <v>30</v>
      </c>
      <c r="H31" s="188">
        <f>IFERROR(VLOOKUP($B$31,C_150,20,FALSE),DAY($B$31))</f>
        <v>30</v>
      </c>
      <c r="I31" s="188">
        <f>IFERROR(VLOOKUP($B$31,C_200,19,FALSE),DAY($B$31))</f>
        <v>30</v>
      </c>
      <c r="J31" s="188">
        <f>IFERROR(VLOOKUP($B$31,C_210,18,FALSE),DAY($B$31))</f>
        <v>30</v>
      </c>
      <c r="K31" s="188">
        <f>IFERROR(VLOOKUP($B$31,C_350,17,FALSE),DAY($B$31))</f>
        <v>30</v>
      </c>
      <c r="L31" s="188">
        <f>IFERROR(VLOOKUP($B$31,C_355,16,FALSE),DAY($B$31))</f>
        <v>30</v>
      </c>
      <c r="M31" s="188">
        <f>IFERROR(VLOOKUP($B$31,C_400,15,FALSE),DAY($B$31))</f>
        <v>30</v>
      </c>
      <c r="N31" s="188">
        <f>IFERROR(VLOOKUP($B$31,C_410,14,FALSE),DAY($B$31))</f>
        <v>30</v>
      </c>
      <c r="O31" s="188">
        <f>IFERROR(VLOOKUP($B$31,C_415,13,FALSE),DAY($B$31))</f>
        <v>30</v>
      </c>
      <c r="P31" s="188">
        <f>IFERROR(VLOOKUP($B$31,C_420,12,FALSE),DAY($B$31))</f>
        <v>30</v>
      </c>
      <c r="Q31" s="188">
        <f>IFERROR(VLOOKUP($B$31,C_430,11,FALSE),DAY($B$31))</f>
        <v>30</v>
      </c>
      <c r="R31" s="188">
        <f>IFERROR(VLOOKUP($B$31,C_440,10,FALSE),DAY($B$31))</f>
        <v>30</v>
      </c>
      <c r="S31" s="188">
        <f>IFERROR(VLOOKUP($B$31,C_450,9,FALSE),DAY($B$31))</f>
        <v>30</v>
      </c>
      <c r="T31" s="188">
        <f>IFERROR(VLOOKUP($B$31,C_460,8,FALSE),DAY($B$31))</f>
        <v>30</v>
      </c>
      <c r="U31" s="188">
        <f>IFERROR(VLOOKUP($B$31,C_470,7,FALSE),DAY($B$31))</f>
        <v>30</v>
      </c>
      <c r="V31" s="188">
        <f>IFERROR(VLOOKUP($B$31,C_480,6,FALSE),DAY($B$31))</f>
        <v>30</v>
      </c>
      <c r="W31" s="188">
        <f>IFERROR(VLOOKUP($B$31,C_490,5,FALSE),DAY($B$31))</f>
        <v>30</v>
      </c>
      <c r="X31" s="188">
        <f>IFERROR(VLOOKUP($B$31,C_600,4,FALSE),DAY($B$31))</f>
        <v>30</v>
      </c>
      <c r="Y31" s="188">
        <f>IFERROR(VLOOKUP($B$31,C_610,3,FALSE),DAY($B$31))</f>
        <v>30</v>
      </c>
      <c r="Z31" s="188">
        <f>IFERROR(VLOOKUP($B$31,C_620,2,FALSE),DAY($B$31))</f>
        <v>30</v>
      </c>
    </row>
    <row r="32" spans="1:26">
      <c r="A32" s="128" t="s">
        <v>104</v>
      </c>
      <c r="B32" s="187">
        <v>41850</v>
      </c>
      <c r="C32" s="188">
        <f>IFERROR(VLOOKUP($B$32,C_100,25,FALSE),DAY($B$32))</f>
        <v>31</v>
      </c>
      <c r="D32" s="188">
        <f>IFERROR(VLOOKUP($B$32,C_120,24,FALSE),DAY($B$32))</f>
        <v>31</v>
      </c>
      <c r="E32" s="188">
        <f>IFERROR(VLOOKUP($B$32,C_130,23,FALSE),DAY($B$32))</f>
        <v>31</v>
      </c>
      <c r="F32" s="188">
        <f>IFERROR(VLOOKUP($B$32,C_400B,22,FALSE),DAY($B$32))</f>
        <v>31</v>
      </c>
      <c r="G32" s="188">
        <f>IFERROR(VLOOKUP($B$32,C_140,21,FALSE),DAY($B$32))</f>
        <v>31</v>
      </c>
      <c r="H32" s="188">
        <f>IFERROR(VLOOKUP($B$32,C_150,20,FALSE),DAY($B$32))</f>
        <v>31</v>
      </c>
      <c r="I32" s="188">
        <f>IFERROR(VLOOKUP($B$32,C_200,19,FALSE),DAY($B$32))</f>
        <v>31</v>
      </c>
      <c r="J32" s="188">
        <f>IFERROR(VLOOKUP($B$32,C_210,18,FALSE),DAY($B$32))</f>
        <v>31</v>
      </c>
      <c r="K32" s="188">
        <f>IFERROR(VLOOKUP($B$32,C_350,17,FALSE),DAY($B$32))</f>
        <v>31</v>
      </c>
      <c r="L32" s="188">
        <f>IFERROR(VLOOKUP($B$32,C_355,16,FALSE),DAY($B$32))</f>
        <v>31</v>
      </c>
      <c r="M32" s="188">
        <f>IFERROR(VLOOKUP($B$32,C_400,15,FALSE),DAY($B$32))</f>
        <v>31</v>
      </c>
      <c r="N32" s="188">
        <f>IFERROR(VLOOKUP($B$32,C_410,14,FALSE),DAY($B$32))</f>
        <v>31</v>
      </c>
      <c r="O32" s="188">
        <f>IFERROR(VLOOKUP($B$32,C_415,13,FALSE),DAY($B$32))</f>
        <v>31</v>
      </c>
      <c r="P32" s="188">
        <f>IFERROR(VLOOKUP($B$32,C_420,12,FALSE),DAY($B$32))</f>
        <v>31</v>
      </c>
      <c r="Q32" s="188">
        <f>IFERROR(VLOOKUP($B$32,C_430,11,FALSE),DAY($B$32))</f>
        <v>31</v>
      </c>
      <c r="R32" s="188">
        <f>IFERROR(VLOOKUP($B$32,C_440,10,FALSE),DAY($B$32))</f>
        <v>31</v>
      </c>
      <c r="S32" s="188">
        <f>IFERROR(VLOOKUP($B$32,C_450,9,FALSE),DAY($B$32))</f>
        <v>31</v>
      </c>
      <c r="T32" s="188">
        <f>IFERROR(VLOOKUP($B$32,C_460,8,FALSE),DAY($B$32))</f>
        <v>31</v>
      </c>
      <c r="U32" s="188">
        <f>IFERROR(VLOOKUP($B$32,C_470,7,FALSE),DAY($B$32))</f>
        <v>31</v>
      </c>
      <c r="V32" s="188">
        <f>IFERROR(VLOOKUP($B$32,C_480,6,FALSE),DAY($B$32))</f>
        <v>31</v>
      </c>
      <c r="W32" s="188">
        <f>IFERROR(VLOOKUP($B$32,C_490,5,FALSE),DAY($B$32))</f>
        <v>31</v>
      </c>
      <c r="X32" s="188">
        <f>IFERROR(VLOOKUP($B$32,C_600,4,FALSE),DAY($B$32))</f>
        <v>31</v>
      </c>
      <c r="Y32" s="188">
        <f>IFERROR(VLOOKUP($B$32,C_610,3,FALSE),DAY($B$32))</f>
        <v>31</v>
      </c>
      <c r="Z32" s="188">
        <f>IFERROR(VLOOKUP($B$32,C_620,2,FALSE),DAY($B$32))</f>
        <v>31</v>
      </c>
    </row>
    <row r="33" spans="1:26">
      <c r="A33" s="128" t="s">
        <v>105</v>
      </c>
      <c r="B33" s="187">
        <v>41851</v>
      </c>
      <c r="C33" s="188">
        <f>IFERROR(VLOOKUP($B$33,C_100,25,FALSE),DAY($B$33))</f>
        <v>1</v>
      </c>
      <c r="D33" s="188">
        <f>IFERROR(VLOOKUP($B$33,C_120,24,FALSE),DAY($B$33))</f>
        <v>1</v>
      </c>
      <c r="E33" s="188">
        <f>IFERROR(VLOOKUP($B$33,C_130,23,FALSE),DAY($B$33))</f>
        <v>1</v>
      </c>
      <c r="F33" s="188">
        <f>IFERROR(VLOOKUP($B$33,C_400B,22,FALSE),DAY($B$33))</f>
        <v>1</v>
      </c>
      <c r="G33" s="188">
        <f>IFERROR(VLOOKUP($B$33,C_140,21,FALSE),DAY($B$33))</f>
        <v>1</v>
      </c>
      <c r="H33" s="188">
        <f>IFERROR(VLOOKUP($B$33,C_150,20,FALSE),DAY($B$33))</f>
        <v>1</v>
      </c>
      <c r="I33" s="188">
        <f>IFERROR(VLOOKUP($B$33,C_200,19,FALSE),DAY($B$33))</f>
        <v>1</v>
      </c>
      <c r="J33" s="188">
        <f>IFERROR(VLOOKUP($B$33,C_210,18,FALSE),DAY($B$33))</f>
        <v>1</v>
      </c>
      <c r="K33" s="188">
        <f>IFERROR(VLOOKUP($B$33,C_350,17,FALSE),DAY($B$33))</f>
        <v>1</v>
      </c>
      <c r="L33" s="188">
        <f>IFERROR(VLOOKUP($B$33,C_355,16,FALSE),DAY($B$33))</f>
        <v>1</v>
      </c>
      <c r="M33" s="188">
        <f>IFERROR(VLOOKUP($B$33,C_400,15,FALSE),DAY($B$33))</f>
        <v>1</v>
      </c>
      <c r="N33" s="188">
        <f>IFERROR(VLOOKUP($B$33,C_410,14,FALSE),DAY($B$33))</f>
        <v>1</v>
      </c>
      <c r="O33" s="188">
        <f>IFERROR(VLOOKUP($B$33,C_415,13,FALSE),DAY($B$33))</f>
        <v>1</v>
      </c>
      <c r="P33" s="188">
        <f>IFERROR(VLOOKUP($B$33,C_420,12,FALSE),DAY($B$33))</f>
        <v>1</v>
      </c>
      <c r="Q33" s="188">
        <f>IFERROR(VLOOKUP($B$33,C_430,11,FALSE),DAY($B$33))</f>
        <v>1</v>
      </c>
      <c r="R33" s="188">
        <f>IFERROR(VLOOKUP($B$33,C_440,10,FALSE),DAY($B$33))</f>
        <v>1</v>
      </c>
      <c r="S33" s="188">
        <f>IFERROR(VLOOKUP($B$33,C_450,9,FALSE),DAY($B$33))</f>
        <v>1</v>
      </c>
      <c r="T33" s="188">
        <f>IFERROR(VLOOKUP($B$33,C_460,8,FALSE),DAY($B$33))</f>
        <v>1</v>
      </c>
      <c r="U33" s="188">
        <f>IFERROR(VLOOKUP($B$33,C_470,7,FALSE),DAY($B$33))</f>
        <v>1</v>
      </c>
      <c r="V33" s="188">
        <f>IFERROR(VLOOKUP($B$33,C_480,6,FALSE),DAY($B$33))</f>
        <v>1</v>
      </c>
      <c r="W33" s="188" t="str">
        <f>IFERROR(VLOOKUP($B$33,C_490,5,FALSE),DAY($B$33))</f>
        <v>◯</v>
      </c>
      <c r="X33" s="188">
        <f>IFERROR(VLOOKUP($B$33,C_600,4,FALSE),DAY($B$33))</f>
        <v>1</v>
      </c>
      <c r="Y33" s="188">
        <f>IFERROR(VLOOKUP($B$33,C_610,3,FALSE),DAY($B$33))</f>
        <v>1</v>
      </c>
      <c r="Z33" s="188">
        <f>IFERROR(VLOOKUP($B$33,C_620,2,FALSE),DAY($B$33))</f>
        <v>1</v>
      </c>
    </row>
    <row r="34" spans="1:26">
      <c r="A34" s="128" t="s">
        <v>106</v>
      </c>
      <c r="B34" s="187">
        <v>41852</v>
      </c>
      <c r="C34" s="188">
        <f>IFERROR(VLOOKUP($B$34,C_100,25,FALSE),DAY($B$34))</f>
        <v>2</v>
      </c>
      <c r="D34" s="188">
        <f>IFERROR(VLOOKUP($B$34,C_120,24,FALSE),DAY($B$34))</f>
        <v>2</v>
      </c>
      <c r="E34" s="188">
        <f>IFERROR(VLOOKUP($B$34,C_130,23,FALSE),DAY($B$34))</f>
        <v>2</v>
      </c>
      <c r="F34" s="188">
        <f>IFERROR(VLOOKUP($B$34,C_400B,22,FALSE),DAY($B$34))</f>
        <v>2</v>
      </c>
      <c r="G34" s="188">
        <f>IFERROR(VLOOKUP($B$34,C_140,21,FALSE),DAY($B$34))</f>
        <v>2</v>
      </c>
      <c r="H34" s="188">
        <f>IFERROR(VLOOKUP($B$34,C_150,20,FALSE),DAY($B$34))</f>
        <v>2</v>
      </c>
      <c r="I34" s="188">
        <f>IFERROR(VLOOKUP($B$34,C_200,19,FALSE),DAY($B$34))</f>
        <v>2</v>
      </c>
      <c r="J34" s="188">
        <f>IFERROR(VLOOKUP($B$34,C_210,18,FALSE),DAY($B$34))</f>
        <v>2</v>
      </c>
      <c r="K34" s="188">
        <f>IFERROR(VLOOKUP($B$34,C_350,17,FALSE),DAY($B$34))</f>
        <v>2</v>
      </c>
      <c r="L34" s="188">
        <f>IFERROR(VLOOKUP($B$34,C_355,16,FALSE),DAY($B$34))</f>
        <v>2</v>
      </c>
      <c r="M34" s="188">
        <f>IFERROR(VLOOKUP($B$34,C_400,15,FALSE),DAY($B$34))</f>
        <v>2</v>
      </c>
      <c r="N34" s="188">
        <f>IFERROR(VLOOKUP($B$34,C_410,14,FALSE),DAY($B$34))</f>
        <v>2</v>
      </c>
      <c r="O34" s="188">
        <f>IFERROR(VLOOKUP($B$34,C_415,13,FALSE),DAY($B$34))</f>
        <v>2</v>
      </c>
      <c r="P34" s="188">
        <f>IFERROR(VLOOKUP($B$34,C_420,12,FALSE),DAY($B$34))</f>
        <v>2</v>
      </c>
      <c r="Q34" s="188">
        <f>IFERROR(VLOOKUP($B$34,C_430,11,FALSE),DAY($B$34))</f>
        <v>2</v>
      </c>
      <c r="R34" s="188" t="str">
        <f>IFERROR(VLOOKUP($B$34,C_440,10,FALSE),DAY($B$34))</f>
        <v></v>
      </c>
      <c r="S34" s="188" t="str">
        <f>IFERROR(VLOOKUP($B$34,C_450,9,FALSE),DAY($B$34))</f>
        <v></v>
      </c>
      <c r="T34" s="188">
        <f>IFERROR(VLOOKUP($B$34,C_460,8,FALSE),DAY($B$34))</f>
        <v>2</v>
      </c>
      <c r="U34" s="188">
        <f>IFERROR(VLOOKUP($B$34,C_470,7,FALSE),DAY($B$34))</f>
        <v>2</v>
      </c>
      <c r="V34" s="188" t="str">
        <f>IFERROR(VLOOKUP($B$34,C_480,6,FALSE),DAY($B$34))</f>
        <v></v>
      </c>
      <c r="W34" s="188" t="str">
        <f>IFERROR(VLOOKUP($B$34,C_490,5,FALSE),DAY($B$34))</f>
        <v>◯</v>
      </c>
      <c r="X34" s="188">
        <f>IFERROR(VLOOKUP($B$34,C_600,4,FALSE),DAY($B$34))</f>
        <v>2</v>
      </c>
      <c r="Y34" s="188">
        <f>IFERROR(VLOOKUP($B$34,C_610,3,FALSE),DAY($B$34))</f>
        <v>2</v>
      </c>
      <c r="Z34" s="188">
        <f>IFERROR(VLOOKUP($B$34,C_620,2,FALSE),DAY($B$34))</f>
        <v>2</v>
      </c>
    </row>
    <row r="35" spans="1:26">
      <c r="A35" s="128" t="s">
        <v>107</v>
      </c>
      <c r="B35" s="187">
        <v>41853</v>
      </c>
      <c r="C35" s="188">
        <f>IFERROR(VLOOKUP($B$35,C_100,25,FALSE),DAY($B$35))</f>
        <v>3</v>
      </c>
      <c r="D35" s="188">
        <f>IFERROR(VLOOKUP($B$35,C_120,24,FALSE),DAY($B$35))</f>
        <v>3</v>
      </c>
      <c r="E35" s="188">
        <f>IFERROR(VLOOKUP($B$35,C_130,23,FALSE),DAY($B$35))</f>
        <v>3</v>
      </c>
      <c r="F35" s="188">
        <f>IFERROR(VLOOKUP($B$35,C_400B,22,FALSE),DAY($B$35))</f>
        <v>3</v>
      </c>
      <c r="G35" s="188">
        <f>IFERROR(VLOOKUP($B$35,C_140,21,FALSE),DAY($B$35))</f>
        <v>3</v>
      </c>
      <c r="H35" s="188">
        <f>IFERROR(VLOOKUP($B$35,C_150,20,FALSE),DAY($B$35))</f>
        <v>3</v>
      </c>
      <c r="I35" s="188">
        <f>IFERROR(VLOOKUP($B$35,C_200,19,FALSE),DAY($B$35))</f>
        <v>3</v>
      </c>
      <c r="J35" s="188">
        <f>IFERROR(VLOOKUP($B$35,C_210,18,FALSE),DAY($B$35))</f>
        <v>3</v>
      </c>
      <c r="K35" s="188">
        <f>IFERROR(VLOOKUP($B$35,C_350,17,FALSE),DAY($B$35))</f>
        <v>3</v>
      </c>
      <c r="L35" s="188">
        <f>IFERROR(VLOOKUP($B$35,C_355,16,FALSE),DAY($B$35))</f>
        <v>3</v>
      </c>
      <c r="M35" s="188">
        <f>IFERROR(VLOOKUP($B$35,C_400,15,FALSE),DAY($B$35))</f>
        <v>3</v>
      </c>
      <c r="N35" s="188">
        <f>IFERROR(VLOOKUP($B$35,C_410,14,FALSE),DAY($B$35))</f>
        <v>3</v>
      </c>
      <c r="O35" s="188">
        <f>IFERROR(VLOOKUP($B$35,C_415,13,FALSE),DAY($B$35))</f>
        <v>3</v>
      </c>
      <c r="P35" s="188">
        <f>IFERROR(VLOOKUP($B$35,C_420,12,FALSE),DAY($B$35))</f>
        <v>3</v>
      </c>
      <c r="Q35" s="188">
        <f>IFERROR(VLOOKUP($B$35,C_430,11,FALSE),DAY($B$35))</f>
        <v>3</v>
      </c>
      <c r="R35" s="188">
        <f>IFERROR(VLOOKUP($B$35,C_440,10,FALSE),DAY($B$35))</f>
        <v>3</v>
      </c>
      <c r="S35" s="188">
        <f>IFERROR(VLOOKUP($B$35,C_450,9,FALSE),DAY($B$35))</f>
        <v>3</v>
      </c>
      <c r="T35" s="188">
        <f>IFERROR(VLOOKUP($B$35,C_460,8,FALSE),DAY($B$35))</f>
        <v>3</v>
      </c>
      <c r="U35" s="188">
        <f>IFERROR(VLOOKUP($B$35,C_470,7,FALSE),DAY($B$35))</f>
        <v>3</v>
      </c>
      <c r="V35" s="188">
        <f>IFERROR(VLOOKUP($B$35,C_480,6,FALSE),DAY($B$35))</f>
        <v>3</v>
      </c>
      <c r="W35" s="188">
        <f>IFERROR(VLOOKUP($B$35,C_490,5,FALSE),DAY($B$35))</f>
        <v>3</v>
      </c>
      <c r="X35" s="188">
        <f>IFERROR(VLOOKUP($B$35,C_600,4,FALSE),DAY($B$35))</f>
        <v>3</v>
      </c>
      <c r="Y35" s="188">
        <f>IFERROR(VLOOKUP($B$35,C_610,3,FALSE),DAY($B$35))</f>
        <v>3</v>
      </c>
      <c r="Z35" s="188">
        <f>IFERROR(VLOOKUP($B$35,C_620,2,FALSE),DAY($B$35))</f>
        <v>3</v>
      </c>
    </row>
    <row r="36" spans="1:26">
      <c r="A36" s="182" t="s">
        <v>108</v>
      </c>
      <c r="B36" s="186">
        <v>41854</v>
      </c>
      <c r="C36" s="188">
        <f>IFERROR(VLOOKUP($B$36,C_100,25,FALSE),DAY($B$36))</f>
        <v>4</v>
      </c>
      <c r="D36" s="188">
        <f>IFERROR(VLOOKUP($B$36,C_120,24,FALSE),DAY($B$36))</f>
        <v>4</v>
      </c>
      <c r="E36" s="188">
        <f>IFERROR(VLOOKUP($B$36,C_130,23,FALSE),DAY($B$36))</f>
        <v>4</v>
      </c>
      <c r="F36" s="188">
        <f>IFERROR(VLOOKUP($B$36,C_400B,22,FALSE),DAY($B$36))</f>
        <v>4</v>
      </c>
      <c r="G36" s="188">
        <f>IFERROR(VLOOKUP($B$36,C_140,21,FALSE),DAY($B$36))</f>
        <v>4</v>
      </c>
      <c r="H36" s="188">
        <f>IFERROR(VLOOKUP($B$36,C_150,20,FALSE),DAY($B$36))</f>
        <v>4</v>
      </c>
      <c r="I36" s="188">
        <f>IFERROR(VLOOKUP($B$36,C_200,19,FALSE),DAY($B$36))</f>
        <v>4</v>
      </c>
      <c r="J36" s="188">
        <f>IFERROR(VLOOKUP($B$36,C_210,18,FALSE),DAY($B$36))</f>
        <v>4</v>
      </c>
      <c r="K36" s="188">
        <f>IFERROR(VLOOKUP($B$36,C_350,17,FALSE),DAY($B$36))</f>
        <v>4</v>
      </c>
      <c r="L36" s="188">
        <f>IFERROR(VLOOKUP($B$36,C_355,16,FALSE),DAY($B$36))</f>
        <v>4</v>
      </c>
      <c r="M36" s="188">
        <f>IFERROR(VLOOKUP($B$36,C_400,15,FALSE),DAY($B$36))</f>
        <v>4</v>
      </c>
      <c r="N36" s="188">
        <f>IFERROR(VLOOKUP($B$36,C_410,14,FALSE),DAY($B$36))</f>
        <v>4</v>
      </c>
      <c r="O36" s="188">
        <f>IFERROR(VLOOKUP($B$36,C_415,13,FALSE),DAY($B$36))</f>
        <v>4</v>
      </c>
      <c r="P36" s="188">
        <f>IFERROR(VLOOKUP($B$36,C_420,12,FALSE),DAY($B$36))</f>
        <v>4</v>
      </c>
      <c r="Q36" s="188">
        <f>IFERROR(VLOOKUP($B$36,C_430,11,FALSE),DAY($B$36))</f>
        <v>4</v>
      </c>
      <c r="R36" s="188">
        <f>IFERROR(VLOOKUP($B$36,C_440,10,FALSE),DAY($B$36))</f>
        <v>4</v>
      </c>
      <c r="S36" s="188">
        <f>IFERROR(VLOOKUP($B$36,C_450,9,FALSE),DAY($B$36))</f>
        <v>4</v>
      </c>
      <c r="T36" s="188">
        <f>IFERROR(VLOOKUP($B$36,C_460,8,FALSE),DAY($B$36))</f>
        <v>4</v>
      </c>
      <c r="U36" s="188">
        <f>IFERROR(VLOOKUP($B$36,C_470,7,FALSE),DAY($B$36))</f>
        <v>4</v>
      </c>
      <c r="V36" s="188">
        <f>IFERROR(VLOOKUP($B$36,C_480,6,FALSE),DAY($B$36))</f>
        <v>4</v>
      </c>
      <c r="W36" s="188">
        <f>IFERROR(VLOOKUP($B$36,C_490,5,FALSE),DAY($B$36))</f>
        <v>4</v>
      </c>
      <c r="X36" s="188">
        <f>IFERROR(VLOOKUP($B$36,C_600,4,FALSE),DAY($B$36))</f>
        <v>4</v>
      </c>
      <c r="Y36" s="188">
        <f>IFERROR(VLOOKUP($B$36,C_610,3,FALSE),DAY($B$36))</f>
        <v>4</v>
      </c>
      <c r="Z36" s="188">
        <f>IFERROR(VLOOKUP($B$36,C_620,2,FALSE),DAY($B$36))</f>
        <v>4</v>
      </c>
    </row>
    <row r="37" spans="1:26">
      <c r="A37" s="182" t="s">
        <v>102</v>
      </c>
      <c r="B37" s="186">
        <v>41855</v>
      </c>
      <c r="C37" s="188">
        <f>IFERROR(VLOOKUP($B$37,C_100,25,FALSE),DAY($B$37))</f>
        <v>5</v>
      </c>
      <c r="D37" s="188">
        <f>IFERROR(VLOOKUP($B$37,C_120,24,FALSE),DAY($B$37))</f>
        <v>5</v>
      </c>
      <c r="E37" s="188">
        <f>IFERROR(VLOOKUP($B$37,C_130,23,FALSE),DAY($B$37))</f>
        <v>5</v>
      </c>
      <c r="F37" s="188">
        <f>IFERROR(VLOOKUP($B$37,C_400B,22,FALSE),DAY($B$37))</f>
        <v>5</v>
      </c>
      <c r="G37" s="188">
        <f>IFERROR(VLOOKUP($B$37,C_140,21,FALSE),DAY($B$37))</f>
        <v>5</v>
      </c>
      <c r="H37" s="188">
        <f>IFERROR(VLOOKUP($B$37,C_150,20,FALSE),DAY($B$37))</f>
        <v>5</v>
      </c>
      <c r="I37" s="188">
        <f>IFERROR(VLOOKUP($B$37,C_200,19,FALSE),DAY($B$37))</f>
        <v>5</v>
      </c>
      <c r="J37" s="188">
        <f>IFERROR(VLOOKUP($B$37,C_210,18,FALSE),DAY($B$37))</f>
        <v>5</v>
      </c>
      <c r="K37" s="188">
        <f>IFERROR(VLOOKUP($B$37,C_350,17,FALSE),DAY($B$37))</f>
        <v>5</v>
      </c>
      <c r="L37" s="188">
        <f>IFERROR(VLOOKUP($B$37,C_355,16,FALSE),DAY($B$37))</f>
        <v>5</v>
      </c>
      <c r="M37" s="188">
        <f>IFERROR(VLOOKUP($B$37,C_400,15,FALSE),DAY($B$37))</f>
        <v>5</v>
      </c>
      <c r="N37" s="188">
        <f>IFERROR(VLOOKUP($B$37,C_410,14,FALSE),DAY($B$37))</f>
        <v>5</v>
      </c>
      <c r="O37" s="188">
        <f>IFERROR(VLOOKUP($B$37,C_415,13,FALSE),DAY($B$37))</f>
        <v>5</v>
      </c>
      <c r="P37" s="188">
        <f>IFERROR(VLOOKUP($B$37,C_420,12,FALSE),DAY($B$37))</f>
        <v>5</v>
      </c>
      <c r="Q37" s="188">
        <f>IFERROR(VLOOKUP($B$37,C_430,11,FALSE),DAY($B$37))</f>
        <v>5</v>
      </c>
      <c r="R37" s="188">
        <f>IFERROR(VLOOKUP($B$37,C_440,10,FALSE),DAY($B$37))</f>
        <v>5</v>
      </c>
      <c r="S37" s="188">
        <f>IFERROR(VLOOKUP($B$37,C_450,9,FALSE),DAY($B$37))</f>
        <v>5</v>
      </c>
      <c r="T37" s="188">
        <f>IFERROR(VLOOKUP($B$37,C_460,8,FALSE),DAY($B$37))</f>
        <v>5</v>
      </c>
      <c r="U37" s="188">
        <f>IFERROR(VLOOKUP($B$37,C_470,7,FALSE),DAY($B$37))</f>
        <v>5</v>
      </c>
      <c r="V37" s="188">
        <f>IFERROR(VLOOKUP($B$37,C_480,6,FALSE),DAY($B$37))</f>
        <v>5</v>
      </c>
      <c r="W37" s="188">
        <f>IFERROR(VLOOKUP($B$37,C_490,5,FALSE),DAY($B$37))</f>
        <v>5</v>
      </c>
      <c r="X37" s="188">
        <f>IFERROR(VLOOKUP($B$37,C_600,4,FALSE),DAY($B$37))</f>
        <v>5</v>
      </c>
      <c r="Y37" s="188">
        <f>IFERROR(VLOOKUP($B$37,C_610,3,FALSE),DAY($B$37))</f>
        <v>5</v>
      </c>
      <c r="Z37" s="188">
        <f>IFERROR(VLOOKUP($B$37,C_620,2,FALSE),DAY($B$37))</f>
        <v>5</v>
      </c>
    </row>
    <row r="38" spans="1:26">
      <c r="A38" s="128" t="s">
        <v>103</v>
      </c>
      <c r="B38" s="187">
        <v>41856</v>
      </c>
      <c r="C38" s="188">
        <f>IFERROR(VLOOKUP($B$38,C_100,25,FALSE),DAY($B$38))</f>
        <v>6</v>
      </c>
      <c r="D38" s="188">
        <f>IFERROR(VLOOKUP($B$38,C_120,24,FALSE),DAY($B$38))</f>
        <v>6</v>
      </c>
      <c r="E38" s="188">
        <f>IFERROR(VLOOKUP($B$38,C_130,23,FALSE),DAY($B$38))</f>
        <v>6</v>
      </c>
      <c r="F38" s="188">
        <f>IFERROR(VLOOKUP($B$38,C_400B,22,FALSE),DAY($B$38))</f>
        <v>6</v>
      </c>
      <c r="G38" s="188">
        <f>IFERROR(VLOOKUP($B$38,C_140,21,FALSE),DAY($B$38))</f>
        <v>6</v>
      </c>
      <c r="H38" s="188">
        <f>IFERROR(VLOOKUP($B$38,C_150,20,FALSE),DAY($B$38))</f>
        <v>6</v>
      </c>
      <c r="I38" s="188">
        <f>IFERROR(VLOOKUP($B$38,C_200,19,FALSE),DAY($B$38))</f>
        <v>6</v>
      </c>
      <c r="J38" s="188">
        <f>IFERROR(VLOOKUP($B$38,C_210,18,FALSE),DAY($B$38))</f>
        <v>6</v>
      </c>
      <c r="K38" s="188">
        <f>IFERROR(VLOOKUP($B$38,C_350,17,FALSE),DAY($B$38))</f>
        <v>6</v>
      </c>
      <c r="L38" s="188">
        <f>IFERROR(VLOOKUP($B$38,C_355,16,FALSE),DAY($B$38))</f>
        <v>6</v>
      </c>
      <c r="M38" s="188">
        <f>IFERROR(VLOOKUP($B$38,C_400,15,FALSE),DAY($B$38))</f>
        <v>6</v>
      </c>
      <c r="N38" s="188">
        <f>IFERROR(VLOOKUP($B$38,C_410,14,FALSE),DAY($B$38))</f>
        <v>6</v>
      </c>
      <c r="O38" s="188">
        <f>IFERROR(VLOOKUP($B$38,C_415,13,FALSE),DAY($B$38))</f>
        <v>6</v>
      </c>
      <c r="P38" s="188">
        <f>IFERROR(VLOOKUP($B$38,C_420,12,FALSE),DAY($B$38))</f>
        <v>6</v>
      </c>
      <c r="Q38" s="188">
        <f>IFERROR(VLOOKUP($B$38,C_430,11,FALSE),DAY($B$38))</f>
        <v>6</v>
      </c>
      <c r="R38" s="188">
        <f>IFERROR(VLOOKUP($B$38,C_440,10,FALSE),DAY($B$38))</f>
        <v>6</v>
      </c>
      <c r="S38" s="188">
        <f>IFERROR(VLOOKUP($B$38,C_450,9,FALSE),DAY($B$38))</f>
        <v>6</v>
      </c>
      <c r="T38" s="188" t="str">
        <f>IFERROR(VLOOKUP($B$38,C_460,8,FALSE),DAY($B$38))</f>
        <v></v>
      </c>
      <c r="U38" s="188">
        <f>IFERROR(VLOOKUP($B$38,C_470,7,FALSE),DAY($B$38))</f>
        <v>6</v>
      </c>
      <c r="V38" s="188">
        <f>IFERROR(VLOOKUP($B$38,C_480,6,FALSE),DAY($B$38))</f>
        <v>6</v>
      </c>
      <c r="W38" s="188">
        <f>IFERROR(VLOOKUP($B$38,C_490,5,FALSE),DAY($B$38))</f>
        <v>6</v>
      </c>
      <c r="X38" s="188" t="str">
        <f>IFERROR(VLOOKUP($B$38,C_600,4,FALSE),DAY($B$38))</f>
        <v></v>
      </c>
      <c r="Y38" s="188">
        <f>IFERROR(VLOOKUP($B$38,C_610,3,FALSE),DAY($B$38))</f>
        <v>6</v>
      </c>
      <c r="Z38" s="188" t="str">
        <f>IFERROR(VLOOKUP($B$38,C_620,2,FALSE),DAY($B$38))</f>
        <v></v>
      </c>
    </row>
    <row r="39" spans="1:26">
      <c r="A39" s="128" t="s">
        <v>104</v>
      </c>
      <c r="B39" s="187">
        <v>41857</v>
      </c>
      <c r="C39" s="188">
        <f>IFERROR(VLOOKUP($B$39,C_100,25,FALSE),DAY($B$39))</f>
        <v>7</v>
      </c>
      <c r="D39" s="188">
        <f>IFERROR(VLOOKUP($B$39,C_120,24,FALSE),DAY($B$39))</f>
        <v>7</v>
      </c>
      <c r="E39" s="188">
        <f>IFERROR(VLOOKUP($B$39,C_130,23,FALSE),DAY($B$39))</f>
        <v>7</v>
      </c>
      <c r="F39" s="188">
        <f>IFERROR(VLOOKUP($B$39,C_400B,22,FALSE),DAY($B$39))</f>
        <v>7</v>
      </c>
      <c r="G39" s="188">
        <f>IFERROR(VLOOKUP($B$39,C_140,21,FALSE),DAY($B$39))</f>
        <v>7</v>
      </c>
      <c r="H39" s="188">
        <f>IFERROR(VLOOKUP($B$39,C_150,20,FALSE),DAY($B$39))</f>
        <v>7</v>
      </c>
      <c r="I39" s="188">
        <f>IFERROR(VLOOKUP($B$39,C_200,19,FALSE),DAY($B$39))</f>
        <v>7</v>
      </c>
      <c r="J39" s="188">
        <f>IFERROR(VLOOKUP($B$39,C_210,18,FALSE),DAY($B$39))</f>
        <v>7</v>
      </c>
      <c r="K39" s="188">
        <f>IFERROR(VLOOKUP($B$39,C_350,17,FALSE),DAY($B$39))</f>
        <v>7</v>
      </c>
      <c r="L39" s="188">
        <f>IFERROR(VLOOKUP($B$39,C_355,16,FALSE),DAY($B$39))</f>
        <v>7</v>
      </c>
      <c r="M39" s="188">
        <f>IFERROR(VLOOKUP($B$39,C_400,15,FALSE),DAY($B$39))</f>
        <v>7</v>
      </c>
      <c r="N39" s="188">
        <f>IFERROR(VLOOKUP($B$39,C_410,14,FALSE),DAY($B$39))</f>
        <v>7</v>
      </c>
      <c r="O39" s="188">
        <f>IFERROR(VLOOKUP($B$39,C_415,13,FALSE),DAY($B$39))</f>
        <v>7</v>
      </c>
      <c r="P39" s="188">
        <f>IFERROR(VLOOKUP($B$39,C_420,12,FALSE),DAY($B$39))</f>
        <v>7</v>
      </c>
      <c r="Q39" s="188">
        <f>IFERROR(VLOOKUP($B$39,C_430,11,FALSE),DAY($B$39))</f>
        <v>7</v>
      </c>
      <c r="R39" s="188">
        <f>IFERROR(VLOOKUP($B$39,C_440,10,FALSE),DAY($B$39))</f>
        <v>7</v>
      </c>
      <c r="S39" s="188">
        <f>IFERROR(VLOOKUP($B$39,C_450,9,FALSE),DAY($B$39))</f>
        <v>7</v>
      </c>
      <c r="T39" s="188">
        <f>IFERROR(VLOOKUP($B$39,C_460,8,FALSE),DAY($B$39))</f>
        <v>7</v>
      </c>
      <c r="U39" s="188" t="str">
        <f>IFERROR(VLOOKUP($B$39,C_470,7,FALSE),DAY($B$39))</f>
        <v></v>
      </c>
      <c r="V39" s="188">
        <f>IFERROR(VLOOKUP($B$39,C_480,6,FALSE),DAY($B$39))</f>
        <v>7</v>
      </c>
      <c r="W39" s="188">
        <f>IFERROR(VLOOKUP($B$39,C_490,5,FALSE),DAY($B$39))</f>
        <v>7</v>
      </c>
      <c r="X39" s="188">
        <f>IFERROR(VLOOKUP($B$39,C_600,4,FALSE),DAY($B$39))</f>
        <v>7</v>
      </c>
      <c r="Y39" s="188">
        <f>IFERROR(VLOOKUP($B$39,C_610,3,FALSE),DAY($B$39))</f>
        <v>7</v>
      </c>
      <c r="Z39" s="188">
        <f>IFERROR(VLOOKUP($B$39,C_620,2,FALSE),DAY($B$39))</f>
        <v>7</v>
      </c>
    </row>
    <row r="40" spans="1:26">
      <c r="A40" s="128" t="s">
        <v>105</v>
      </c>
      <c r="B40" s="187">
        <v>41858</v>
      </c>
      <c r="C40" s="188">
        <f>IFERROR(VLOOKUP($B$40,C_100,25,FALSE),DAY($B$40))</f>
        <v>8</v>
      </c>
      <c r="D40" s="188">
        <f>IFERROR(VLOOKUP($B$40,C_120,24,FALSE),DAY($B$40))</f>
        <v>8</v>
      </c>
      <c r="E40" s="188">
        <f>IFERROR(VLOOKUP($B$40,C_130,23,FALSE),DAY($B$40))</f>
        <v>8</v>
      </c>
      <c r="F40" s="342" t="s">
        <v>1377</v>
      </c>
      <c r="G40" s="188">
        <f>IFERROR(VLOOKUP($B$40,C_140,21,FALSE),DAY($B$40))</f>
        <v>8</v>
      </c>
      <c r="H40" s="188">
        <f>IFERROR(VLOOKUP($B$40,C_150,20,FALSE),DAY($B$40))</f>
        <v>8</v>
      </c>
      <c r="I40" s="188">
        <f>IFERROR(VLOOKUP($B$40,C_200,19,FALSE),DAY($B$40))</f>
        <v>8</v>
      </c>
      <c r="J40" s="188">
        <f>IFERROR(VLOOKUP($B$40,C_210,18,FALSE),DAY($B$40))</f>
        <v>8</v>
      </c>
      <c r="K40" s="188">
        <f>IFERROR(VLOOKUP($B$40,C_350,17,FALSE),DAY($B$40))</f>
        <v>8</v>
      </c>
      <c r="L40" s="188">
        <f>IFERROR(VLOOKUP($B$40,C_355,16,FALSE),DAY($B$40))</f>
        <v>8</v>
      </c>
      <c r="M40" s="188">
        <f>IFERROR(VLOOKUP($B$40,C_400,15,FALSE),DAY($B$40))</f>
        <v>8</v>
      </c>
      <c r="N40" s="188">
        <f>IFERROR(VLOOKUP($B$40,C_410,14,FALSE),DAY($B$40))</f>
        <v>8</v>
      </c>
      <c r="O40" s="188">
        <f>IFERROR(VLOOKUP($B$40,C_415,13,FALSE),DAY($B$40))</f>
        <v>8</v>
      </c>
      <c r="P40" s="188">
        <f>IFERROR(VLOOKUP($B$40,C_420,12,FALSE),DAY($B$40))</f>
        <v>8</v>
      </c>
      <c r="Q40" s="188">
        <f>IFERROR(VLOOKUP($B$40,C_430,11,FALSE),DAY($B$40))</f>
        <v>8</v>
      </c>
      <c r="R40" s="188">
        <f>IFERROR(VLOOKUP($B$40,C_440,10,FALSE),DAY($B$40))</f>
        <v>8</v>
      </c>
      <c r="S40" s="188">
        <f>IFERROR(VLOOKUP($B$40,C_450,9,FALSE),DAY($B$40))</f>
        <v>8</v>
      </c>
      <c r="T40" s="188">
        <f>IFERROR(VLOOKUP($B$40,C_460,8,FALSE),DAY($B$40))</f>
        <v>8</v>
      </c>
      <c r="U40" s="188">
        <f>IFERROR(VLOOKUP($B$40,C_470,7,FALSE),DAY($B$40))</f>
        <v>8</v>
      </c>
      <c r="V40" s="188">
        <f>IFERROR(VLOOKUP($B$40,C_480,6,FALSE),DAY($B$40))</f>
        <v>8</v>
      </c>
      <c r="W40" s="188">
        <f>IFERROR(VLOOKUP($B$40,C_490,5,FALSE),DAY($B$40))</f>
        <v>8</v>
      </c>
      <c r="X40" s="188">
        <f>IFERROR(VLOOKUP($B$40,C_600,4,FALSE),DAY($B$40))</f>
        <v>8</v>
      </c>
      <c r="Y40" s="188">
        <f>IFERROR(VLOOKUP($B$40,C_610,3,FALSE),DAY($B$40))</f>
        <v>8</v>
      </c>
      <c r="Z40" s="188">
        <f>IFERROR(VLOOKUP($B$40,C_620,2,FALSE),DAY($B$40))</f>
        <v>8</v>
      </c>
    </row>
    <row r="41" spans="1:26">
      <c r="A41" s="128" t="s">
        <v>106</v>
      </c>
      <c r="B41" s="187">
        <v>41859</v>
      </c>
      <c r="C41" s="188">
        <f>IFERROR(VLOOKUP($B$41,C_100,25,FALSE),DAY($B$41))</f>
        <v>9</v>
      </c>
      <c r="D41" s="188">
        <f>IFERROR(VLOOKUP($B$41,C_120,24,FALSE),DAY($B$41))</f>
        <v>9</v>
      </c>
      <c r="E41" s="188">
        <f>IFERROR(VLOOKUP($B$41,C_130,23,FALSE),DAY($B$41))</f>
        <v>9</v>
      </c>
      <c r="F41" s="188" t="str">
        <f>IFERROR(VLOOKUP($B$41,C_400B,22,FALSE),DAY($B$41))</f>
        <v>◯</v>
      </c>
      <c r="G41" s="188">
        <f>IFERROR(VLOOKUP($B$41,C_140,21,FALSE),DAY($B$41))</f>
        <v>9</v>
      </c>
      <c r="H41" s="188">
        <f>IFERROR(VLOOKUP($B$41,C_150,20,FALSE),DAY($B$41))</f>
        <v>9</v>
      </c>
      <c r="I41" s="188">
        <f>IFERROR(VLOOKUP($B$41,C_200,19,FALSE),DAY($B$41))</f>
        <v>9</v>
      </c>
      <c r="J41" s="188">
        <f>IFERROR(VLOOKUP($B$41,C_210,18,FALSE),DAY($B$41))</f>
        <v>9</v>
      </c>
      <c r="K41" s="188">
        <f>IFERROR(VLOOKUP($B$41,C_350,17,FALSE),DAY($B$41))</f>
        <v>9</v>
      </c>
      <c r="L41" s="188">
        <f>IFERROR(VLOOKUP($B$41,C_355,16,FALSE),DAY($B$41))</f>
        <v>9</v>
      </c>
      <c r="M41" s="188" t="str">
        <f>IFERROR(VLOOKUP($B$41,C_400,15,FALSE),DAY($B$41))</f>
        <v></v>
      </c>
      <c r="N41" s="188" t="str">
        <f>IFERROR(VLOOKUP($B$41,C_410,14,FALSE),DAY($B$41))</f>
        <v></v>
      </c>
      <c r="O41" s="188">
        <f>IFERROR(VLOOKUP($B$41,C_415,13,FALSE),DAY($B$41))</f>
        <v>9</v>
      </c>
      <c r="P41" s="188" t="str">
        <f>IFERROR(VLOOKUP($B$41,C_420,12,FALSE),DAY($B$41))</f>
        <v></v>
      </c>
      <c r="Q41" s="188">
        <f>IFERROR(VLOOKUP($B$41,C_430,11,FALSE),DAY($B$41))</f>
        <v>9</v>
      </c>
      <c r="R41" s="188">
        <f>IFERROR(VLOOKUP($B$41,C_440,10,FALSE),DAY($B$41))</f>
        <v>9</v>
      </c>
      <c r="S41" s="188">
        <f>IFERROR(VLOOKUP($B$41,C_450,9,FALSE),DAY($B$41))</f>
        <v>9</v>
      </c>
      <c r="T41" s="188">
        <f>IFERROR(VLOOKUP($B$41,C_460,8,FALSE),DAY($B$41))</f>
        <v>9</v>
      </c>
      <c r="U41" s="188">
        <f>IFERROR(VLOOKUP($B$41,C_470,7,FALSE),DAY($B$41))</f>
        <v>9</v>
      </c>
      <c r="V41" s="188">
        <f>IFERROR(VLOOKUP($B$41,C_480,6,FALSE),DAY($B$41))</f>
        <v>9</v>
      </c>
      <c r="W41" s="188">
        <f>IFERROR(VLOOKUP($B$41,C_490,5,FALSE),DAY($B$41))</f>
        <v>9</v>
      </c>
      <c r="X41" s="188">
        <f>IFERROR(VLOOKUP($B$41,C_600,4,FALSE),DAY($B$41))</f>
        <v>9</v>
      </c>
      <c r="Y41" s="188">
        <f>IFERROR(VLOOKUP($B$41,C_610,3,FALSE),DAY($B$41))</f>
        <v>9</v>
      </c>
      <c r="Z41" s="188">
        <f>IFERROR(VLOOKUP($B$41,C_620,2,FALSE),DAY($B$41))</f>
        <v>9</v>
      </c>
    </row>
    <row r="42" spans="1:26">
      <c r="A42" s="128" t="s">
        <v>107</v>
      </c>
      <c r="B42" s="187">
        <v>41860</v>
      </c>
      <c r="C42" s="188">
        <f>IFERROR(VLOOKUP($B$42,C_100,25,FALSE),DAY($B$42))</f>
        <v>10</v>
      </c>
      <c r="D42" s="188">
        <f>IFERROR(VLOOKUP($B$42,C_120,24,FALSE),DAY($B$42))</f>
        <v>10</v>
      </c>
      <c r="E42" s="188">
        <f>IFERROR(VLOOKUP($B$42,C_130,23,FALSE),DAY($B$42))</f>
        <v>10</v>
      </c>
      <c r="F42" s="188" t="str">
        <f>IFERROR(VLOOKUP($B$42,C_400B,22,FALSE),DAY($B$42))</f>
        <v>◯</v>
      </c>
      <c r="G42" s="188">
        <f>IFERROR(VLOOKUP($B$42,C_140,21,FALSE),DAY($B$42))</f>
        <v>10</v>
      </c>
      <c r="H42" s="188">
        <f>IFERROR(VLOOKUP($B$42,C_150,20,FALSE),DAY($B$42))</f>
        <v>10</v>
      </c>
      <c r="I42" s="188">
        <f>IFERROR(VLOOKUP($B$42,C_200,19,FALSE),DAY($B$42))</f>
        <v>10</v>
      </c>
      <c r="J42" s="188">
        <f>IFERROR(VLOOKUP($B$42,C_210,18,FALSE),DAY($B$42))</f>
        <v>10</v>
      </c>
      <c r="K42" s="188">
        <f>IFERROR(VLOOKUP($B$42,C_350,17,FALSE),DAY($B$42))</f>
        <v>10</v>
      </c>
      <c r="L42" s="188">
        <f>IFERROR(VLOOKUP($B$42,C_355,16,FALSE),DAY($B$42))</f>
        <v>10</v>
      </c>
      <c r="M42" s="188">
        <f>IFERROR(VLOOKUP($B$42,C_400,15,FALSE),DAY($B$42))</f>
        <v>10</v>
      </c>
      <c r="N42" s="188">
        <f>IFERROR(VLOOKUP($B$42,C_410,14,FALSE),DAY($B$42))</f>
        <v>10</v>
      </c>
      <c r="O42" s="188">
        <f>IFERROR(VLOOKUP($B$42,C_415,13,FALSE),DAY($B$42))</f>
        <v>10</v>
      </c>
      <c r="P42" s="188">
        <f>IFERROR(VLOOKUP($B$42,C_420,12,FALSE),DAY($B$42))</f>
        <v>10</v>
      </c>
      <c r="Q42" s="188" t="str">
        <f>IFERROR(VLOOKUP($B$42,C_430,11,FALSE),DAY($B$42))</f>
        <v></v>
      </c>
      <c r="R42" s="188">
        <f>IFERROR(VLOOKUP($B$42,C_440,10,FALSE),DAY($B$42))</f>
        <v>10</v>
      </c>
      <c r="S42" s="188">
        <f>IFERROR(VLOOKUP($B$42,C_450,9,FALSE),DAY($B$42))</f>
        <v>10</v>
      </c>
      <c r="T42" s="188">
        <f>IFERROR(VLOOKUP($B$42,C_460,8,FALSE),DAY($B$42))</f>
        <v>10</v>
      </c>
      <c r="U42" s="188">
        <f>IFERROR(VLOOKUP($B$42,C_470,7,FALSE),DAY($B$42))</f>
        <v>10</v>
      </c>
      <c r="V42" s="188">
        <f>IFERROR(VLOOKUP($B$42,C_480,6,FALSE),DAY($B$42))</f>
        <v>10</v>
      </c>
      <c r="W42" s="188" t="str">
        <f>IFERROR(VLOOKUP($B$42,C_490,5,FALSE),DAY($B$42))</f>
        <v></v>
      </c>
      <c r="X42" s="188">
        <f>IFERROR(VLOOKUP($B$42,C_600,4,FALSE),DAY($B$42))</f>
        <v>10</v>
      </c>
      <c r="Y42" s="188">
        <f>IFERROR(VLOOKUP($B$42,C_610,3,FALSE),DAY($B$42))</f>
        <v>10</v>
      </c>
      <c r="Z42" s="188">
        <f>IFERROR(VLOOKUP($B$42,C_620,2,FALSE),DAY($B$42))</f>
        <v>10</v>
      </c>
    </row>
    <row r="43" spans="1:26">
      <c r="A43" s="182" t="s">
        <v>108</v>
      </c>
      <c r="B43" s="186">
        <v>41861</v>
      </c>
      <c r="C43" s="188">
        <f>IFERROR(VLOOKUP($B$43,C_100,25,FALSE),DAY($B$43))</f>
        <v>11</v>
      </c>
      <c r="D43" s="188">
        <f>IFERROR(VLOOKUP($B$43,C_120,24,FALSE),DAY($B$43))</f>
        <v>11</v>
      </c>
      <c r="E43" s="188">
        <f>IFERROR(VLOOKUP($B$43,C_130,23,FALSE),DAY($B$43))</f>
        <v>11</v>
      </c>
      <c r="F43" s="188" t="str">
        <f>IFERROR(VLOOKUP($B$43,C_400B,22,FALSE),DAY($B$43))</f>
        <v>◯</v>
      </c>
      <c r="G43" s="188">
        <f>IFERROR(VLOOKUP($B$43,C_140,21,FALSE),DAY($B$43))</f>
        <v>11</v>
      </c>
      <c r="H43" s="188">
        <f>IFERROR(VLOOKUP($B$43,C_150,20,FALSE),DAY($B$43))</f>
        <v>11</v>
      </c>
      <c r="I43" s="188">
        <f>IFERROR(VLOOKUP($B$43,C_200,19,FALSE),DAY($B$43))</f>
        <v>11</v>
      </c>
      <c r="J43" s="188">
        <f>IFERROR(VLOOKUP($B$43,C_210,18,FALSE),DAY($B$43))</f>
        <v>11</v>
      </c>
      <c r="K43" s="188">
        <f>IFERROR(VLOOKUP($B$43,C_350,17,FALSE),DAY($B$43))</f>
        <v>11</v>
      </c>
      <c r="L43" s="188">
        <f>IFERROR(VLOOKUP($B$43,C_355,16,FALSE),DAY($B$43))</f>
        <v>11</v>
      </c>
      <c r="M43" s="188">
        <f>IFERROR(VLOOKUP($B$43,C_400,15,FALSE),DAY($B$43))</f>
        <v>11</v>
      </c>
      <c r="N43" s="188">
        <f>IFERROR(VLOOKUP($B$43,C_410,14,FALSE),DAY($B$43))</f>
        <v>11</v>
      </c>
      <c r="O43" s="188">
        <f>IFERROR(VLOOKUP($B$43,C_415,13,FALSE),DAY($B$43))</f>
        <v>11</v>
      </c>
      <c r="P43" s="188">
        <f>IFERROR(VLOOKUP($B$43,C_420,12,FALSE),DAY($B$43))</f>
        <v>11</v>
      </c>
      <c r="Q43" s="188">
        <f>IFERROR(VLOOKUP($B$43,C_430,11,FALSE),DAY($B$43))</f>
        <v>11</v>
      </c>
      <c r="R43" s="188">
        <f>IFERROR(VLOOKUP($B$43,C_440,10,FALSE),DAY($B$43))</f>
        <v>11</v>
      </c>
      <c r="S43" s="188">
        <f>IFERROR(VLOOKUP($B$43,C_450,9,FALSE),DAY($B$43))</f>
        <v>11</v>
      </c>
      <c r="T43" s="188">
        <f>IFERROR(VLOOKUP($B$43,C_460,8,FALSE),DAY($B$43))</f>
        <v>11</v>
      </c>
      <c r="U43" s="188">
        <f>IFERROR(VLOOKUP($B$43,C_470,7,FALSE),DAY($B$43))</f>
        <v>11</v>
      </c>
      <c r="V43" s="188">
        <f>IFERROR(VLOOKUP($B$43,C_480,6,FALSE),DAY($B$43))</f>
        <v>11</v>
      </c>
      <c r="W43" s="188">
        <f>IFERROR(VLOOKUP($B$43,C_490,5,FALSE),DAY($B$43))</f>
        <v>11</v>
      </c>
      <c r="X43" s="188">
        <f>IFERROR(VLOOKUP($B$43,C_600,4,FALSE),DAY($B$43))</f>
        <v>11</v>
      </c>
      <c r="Y43" s="188">
        <f>IFERROR(VLOOKUP($B$43,C_610,3,FALSE),DAY($B$43))</f>
        <v>11</v>
      </c>
      <c r="Z43" s="188">
        <f>IFERROR(VLOOKUP($B$43,C_620,2,FALSE),DAY($B$43))</f>
        <v>11</v>
      </c>
    </row>
    <row r="44" spans="1:26">
      <c r="A44" s="182" t="s">
        <v>102</v>
      </c>
      <c r="B44" s="186">
        <v>41862</v>
      </c>
      <c r="C44" s="188">
        <f>IFERROR(VLOOKUP($B$44,C_100,25,FALSE),DAY($B$44))</f>
        <v>12</v>
      </c>
      <c r="D44" s="188">
        <f>IFERROR(VLOOKUP($B$44,C_120,24,FALSE),DAY($B$44))</f>
        <v>12</v>
      </c>
      <c r="E44" s="188">
        <f>IFERROR(VLOOKUP($B$44,C_130,23,FALSE),DAY($B$44))</f>
        <v>12</v>
      </c>
      <c r="F44" s="188" t="str">
        <f>IFERROR(VLOOKUP($B$44,C_400B,22,FALSE),DAY($B$44))</f>
        <v>◯</v>
      </c>
      <c r="G44" s="188">
        <f>IFERROR(VLOOKUP($B$44,C_140,21,FALSE),DAY($B$44))</f>
        <v>12</v>
      </c>
      <c r="H44" s="188">
        <f>IFERROR(VLOOKUP($B$44,C_150,20,FALSE),DAY($B$44))</f>
        <v>12</v>
      </c>
      <c r="I44" s="188">
        <f>IFERROR(VLOOKUP($B$44,C_200,19,FALSE),DAY($B$44))</f>
        <v>12</v>
      </c>
      <c r="J44" s="188">
        <f>IFERROR(VLOOKUP($B$44,C_210,18,FALSE),DAY($B$44))</f>
        <v>12</v>
      </c>
      <c r="K44" s="188">
        <f>IFERROR(VLOOKUP($B$44,C_350,17,FALSE),DAY($B$44))</f>
        <v>12</v>
      </c>
      <c r="L44" s="188">
        <f>IFERROR(VLOOKUP($B$44,C_355,16,FALSE),DAY($B$44))</f>
        <v>12</v>
      </c>
      <c r="M44" s="188">
        <f>IFERROR(VLOOKUP($B$44,C_400,15,FALSE),DAY($B$44))</f>
        <v>12</v>
      </c>
      <c r="N44" s="188">
        <f>IFERROR(VLOOKUP($B$44,C_410,14,FALSE),DAY($B$44))</f>
        <v>12</v>
      </c>
      <c r="O44" s="188">
        <f>IFERROR(VLOOKUP($B$44,C_415,13,FALSE),DAY($B$44))</f>
        <v>12</v>
      </c>
      <c r="P44" s="188">
        <f>IFERROR(VLOOKUP($B$44,C_420,12,FALSE),DAY($B$44))</f>
        <v>12</v>
      </c>
      <c r="Q44" s="188">
        <f>IFERROR(VLOOKUP($B$44,C_430,11,FALSE),DAY($B$44))</f>
        <v>12</v>
      </c>
      <c r="R44" s="188">
        <f>IFERROR(VLOOKUP($B$44,C_440,10,FALSE),DAY($B$44))</f>
        <v>12</v>
      </c>
      <c r="S44" s="188">
        <f>IFERROR(VLOOKUP($B$44,C_450,9,FALSE),DAY($B$44))</f>
        <v>12</v>
      </c>
      <c r="T44" s="188">
        <f>IFERROR(VLOOKUP($B$44,C_460,8,FALSE),DAY($B$44))</f>
        <v>12</v>
      </c>
      <c r="U44" s="188">
        <f>IFERROR(VLOOKUP($B$44,C_470,7,FALSE),DAY($B$44))</f>
        <v>12</v>
      </c>
      <c r="V44" s="188">
        <f>IFERROR(VLOOKUP($B$44,C_480,6,FALSE),DAY($B$44))</f>
        <v>12</v>
      </c>
      <c r="W44" s="188">
        <f>IFERROR(VLOOKUP($B$44,C_490,5,FALSE),DAY($B$44))</f>
        <v>12</v>
      </c>
      <c r="X44" s="188">
        <f>IFERROR(VLOOKUP($B$44,C_600,4,FALSE),DAY($B$44))</f>
        <v>12</v>
      </c>
      <c r="Y44" s="188">
        <f>IFERROR(VLOOKUP($B$44,C_610,3,FALSE),DAY($B$44))</f>
        <v>12</v>
      </c>
      <c r="Z44" s="188">
        <f>IFERROR(VLOOKUP($B$44,C_620,2,FALSE),DAY($B$44))</f>
        <v>12</v>
      </c>
    </row>
    <row r="45" spans="1:26">
      <c r="A45" s="128" t="s">
        <v>103</v>
      </c>
      <c r="B45" s="187">
        <v>41863</v>
      </c>
      <c r="C45" s="188">
        <f>IFERROR(VLOOKUP($B$45,C_100,25,FALSE),DAY($B$45))</f>
        <v>13</v>
      </c>
      <c r="D45" s="188">
        <f>IFERROR(VLOOKUP($B$45,C_120,24,FALSE),DAY($B$45))</f>
        <v>13</v>
      </c>
      <c r="E45" s="188">
        <f>IFERROR(VLOOKUP($B$45,C_130,23,FALSE),DAY($B$45))</f>
        <v>13</v>
      </c>
      <c r="F45" s="188" t="str">
        <f>IFERROR(VLOOKUP($B$45,C_400B,22,FALSE),DAY($B$45))</f>
        <v>◯</v>
      </c>
      <c r="G45" s="188">
        <f>IFERROR(VLOOKUP($B$45,C_140,21,FALSE),DAY($B$45))</f>
        <v>13</v>
      </c>
      <c r="H45" s="188">
        <f>IFERROR(VLOOKUP($B$45,C_150,20,FALSE),DAY($B$45))</f>
        <v>13</v>
      </c>
      <c r="I45" s="188">
        <f>IFERROR(VLOOKUP($B$45,C_200,19,FALSE),DAY($B$45))</f>
        <v>13</v>
      </c>
      <c r="J45" s="188">
        <f>IFERROR(VLOOKUP($B$45,C_210,18,FALSE),DAY($B$45))</f>
        <v>13</v>
      </c>
      <c r="K45" s="188">
        <f>IFERROR(VLOOKUP($B$45,C_350,17,FALSE),DAY($B$45))</f>
        <v>13</v>
      </c>
      <c r="L45" s="188">
        <f>IFERROR(VLOOKUP($B$45,C_355,16,FALSE),DAY($B$45))</f>
        <v>13</v>
      </c>
      <c r="M45" s="188">
        <f>IFERROR(VLOOKUP($B$45,C_400,15,FALSE),DAY($B$45))</f>
        <v>13</v>
      </c>
      <c r="N45" s="188">
        <f>IFERROR(VLOOKUP($B$45,C_410,14,FALSE),DAY($B$45))</f>
        <v>13</v>
      </c>
      <c r="O45" s="188" t="str">
        <f>IFERROR(VLOOKUP($B$45,C_415,13,FALSE),DAY($B$45))</f>
        <v></v>
      </c>
      <c r="P45" s="188">
        <f>IFERROR(VLOOKUP($B$45,C_420,12,FALSE),DAY($B$45))</f>
        <v>13</v>
      </c>
      <c r="Q45" s="188">
        <f>IFERROR(VLOOKUP($B$45,C_430,11,FALSE),DAY($B$45))</f>
        <v>13</v>
      </c>
      <c r="R45" s="188">
        <f>IFERROR(VLOOKUP($B$45,C_440,10,FALSE),DAY($B$45))</f>
        <v>13</v>
      </c>
      <c r="S45" s="188">
        <f>IFERROR(VLOOKUP($B$45,C_450,9,FALSE),DAY($B$45))</f>
        <v>13</v>
      </c>
      <c r="T45" s="188">
        <f>IFERROR(VLOOKUP($B$45,C_460,8,FALSE),DAY($B$45))</f>
        <v>13</v>
      </c>
      <c r="U45" s="188">
        <f>IFERROR(VLOOKUP($B$45,C_470,7,FALSE),DAY($B$45))</f>
        <v>13</v>
      </c>
      <c r="V45" s="188">
        <f>IFERROR(VLOOKUP($B$45,C_480,6,FALSE),DAY($B$45))</f>
        <v>13</v>
      </c>
      <c r="W45" s="188">
        <f>IFERROR(VLOOKUP($B$45,C_490,5,FALSE),DAY($B$45))</f>
        <v>13</v>
      </c>
      <c r="X45" s="188">
        <f>IFERROR(VLOOKUP($B$45,C_600,4,FALSE),DAY($B$45))</f>
        <v>13</v>
      </c>
      <c r="Y45" s="188">
        <f>IFERROR(VLOOKUP($B$45,C_610,3,FALSE),DAY($B$45))</f>
        <v>13</v>
      </c>
      <c r="Z45" s="188">
        <f>IFERROR(VLOOKUP($B$45,C_620,2,FALSE),DAY($B$45))</f>
        <v>13</v>
      </c>
    </row>
    <row r="46" spans="1:26">
      <c r="A46" s="128" t="s">
        <v>104</v>
      </c>
      <c r="B46" s="187">
        <v>41864</v>
      </c>
      <c r="C46" s="188">
        <f>IFERROR(VLOOKUP($B$46,C_100,25,FALSE),DAY($B$46))</f>
        <v>14</v>
      </c>
      <c r="D46" s="188">
        <f>IFERROR(VLOOKUP($B$46,C_120,24,FALSE),DAY($B$46))</f>
        <v>14</v>
      </c>
      <c r="E46" s="188">
        <f>IFERROR(VLOOKUP($B$46,C_130,23,FALSE),DAY($B$46))</f>
        <v>14</v>
      </c>
      <c r="F46" s="188" t="str">
        <f>IFERROR(VLOOKUP($B$46,C_400B,22,FALSE),DAY($B$46))</f>
        <v>◯</v>
      </c>
      <c r="G46" s="188">
        <f>IFERROR(VLOOKUP($B$46,C_140,21,FALSE),DAY($B$46))</f>
        <v>14</v>
      </c>
      <c r="H46" s="188">
        <f>IFERROR(VLOOKUP($B$46,C_150,20,FALSE),DAY($B$46))</f>
        <v>14</v>
      </c>
      <c r="I46" s="188">
        <f>IFERROR(VLOOKUP($B$46,C_200,19,FALSE),DAY($B$46))</f>
        <v>14</v>
      </c>
      <c r="J46" s="188">
        <f>IFERROR(VLOOKUP($B$46,C_210,18,FALSE),DAY($B$46))</f>
        <v>14</v>
      </c>
      <c r="K46" s="188">
        <f>IFERROR(VLOOKUP($B$46,C_350,17,FALSE),DAY($B$46))</f>
        <v>14</v>
      </c>
      <c r="L46" s="188">
        <f>IFERROR(VLOOKUP($B$46,C_355,16,FALSE),DAY($B$46))</f>
        <v>14</v>
      </c>
      <c r="M46" s="188">
        <f>IFERROR(VLOOKUP($B$46,C_400,15,FALSE),DAY($B$46))</f>
        <v>14</v>
      </c>
      <c r="N46" s="188">
        <f>IFERROR(VLOOKUP($B$46,C_410,14,FALSE),DAY($B$46))</f>
        <v>14</v>
      </c>
      <c r="O46" s="188">
        <f>IFERROR(VLOOKUP($B$46,C_415,13,FALSE),DAY($B$46))</f>
        <v>14</v>
      </c>
      <c r="P46" s="188">
        <f>IFERROR(VLOOKUP($B$46,C_420,12,FALSE),DAY($B$46))</f>
        <v>14</v>
      </c>
      <c r="Q46" s="188">
        <f>IFERROR(VLOOKUP($B$46,C_430,11,FALSE),DAY($B$46))</f>
        <v>14</v>
      </c>
      <c r="R46" s="188">
        <f>IFERROR(VLOOKUP($B$46,C_440,10,FALSE),DAY($B$46))</f>
        <v>14</v>
      </c>
      <c r="S46" s="188">
        <f>IFERROR(VLOOKUP($B$46,C_450,9,FALSE),DAY($B$46))</f>
        <v>14</v>
      </c>
      <c r="T46" s="188">
        <f>IFERROR(VLOOKUP($B$46,C_460,8,FALSE),DAY($B$46))</f>
        <v>14</v>
      </c>
      <c r="U46" s="188">
        <f>IFERROR(VLOOKUP($B$46,C_470,7,FALSE),DAY($B$46))</f>
        <v>14</v>
      </c>
      <c r="V46" s="188">
        <f>IFERROR(VLOOKUP($B$46,C_480,6,FALSE),DAY($B$46))</f>
        <v>14</v>
      </c>
      <c r="W46" s="188">
        <f>IFERROR(VLOOKUP($B$46,C_490,5,FALSE),DAY($B$46))</f>
        <v>14</v>
      </c>
      <c r="X46" s="188">
        <f>IFERROR(VLOOKUP($B$46,C_600,4,FALSE),DAY($B$46))</f>
        <v>14</v>
      </c>
      <c r="Y46" s="188">
        <f>IFERROR(VLOOKUP($B$46,C_610,3,FALSE),DAY($B$46))</f>
        <v>14</v>
      </c>
      <c r="Z46" s="188">
        <f>IFERROR(VLOOKUP($B$46,C_620,2,FALSE),DAY($B$46))</f>
        <v>14</v>
      </c>
    </row>
    <row r="47" spans="1:26">
      <c r="A47" s="128" t="s">
        <v>105</v>
      </c>
      <c r="B47" s="187">
        <v>41865</v>
      </c>
      <c r="C47" s="188">
        <f>IFERROR(VLOOKUP($B$47,C_100,25,FALSE),DAY($B$47))</f>
        <v>15</v>
      </c>
      <c r="D47" s="188">
        <f>IFERROR(VLOOKUP($B$47,C_120,24,FALSE),DAY($B$47))</f>
        <v>15</v>
      </c>
      <c r="E47" s="188">
        <f>IFERROR(VLOOKUP($B$47,C_130,23,FALSE),DAY($B$47))</f>
        <v>15</v>
      </c>
      <c r="F47" s="188" t="str">
        <f>IFERROR(VLOOKUP($B$47,C_400B,22,FALSE),DAY($B$47))</f>
        <v>◯</v>
      </c>
      <c r="G47" s="188">
        <f>IFERROR(VLOOKUP($B$47,C_140,21,FALSE),DAY($B$47))</f>
        <v>15</v>
      </c>
      <c r="H47" s="188">
        <f>IFERROR(VLOOKUP($B$47,C_150,20,FALSE),DAY($B$47))</f>
        <v>15</v>
      </c>
      <c r="I47" s="188">
        <f>IFERROR(VLOOKUP($B$47,C_200,19,FALSE),DAY($B$47))</f>
        <v>15</v>
      </c>
      <c r="J47" s="188">
        <f>IFERROR(VLOOKUP($B$47,C_210,18,FALSE),DAY($B$47))</f>
        <v>15</v>
      </c>
      <c r="K47" s="188">
        <f>IFERROR(VLOOKUP($B$47,C_350,17,FALSE),DAY($B$47))</f>
        <v>15</v>
      </c>
      <c r="L47" s="188">
        <f>IFERROR(VLOOKUP($B$47,C_355,16,FALSE),DAY($B$47))</f>
        <v>15</v>
      </c>
      <c r="M47" s="188">
        <f>IFERROR(VLOOKUP($B$47,C_400,15,FALSE),DAY($B$47))</f>
        <v>15</v>
      </c>
      <c r="N47" s="188">
        <f>IFERROR(VLOOKUP($B$47,C_410,14,FALSE),DAY($B$47))</f>
        <v>15</v>
      </c>
      <c r="O47" s="188">
        <f>IFERROR(VLOOKUP($B$47,C_415,13,FALSE),DAY($B$47))</f>
        <v>15</v>
      </c>
      <c r="P47" s="188">
        <f>IFERROR(VLOOKUP($B$47,C_420,12,FALSE),DAY($B$47))</f>
        <v>15</v>
      </c>
      <c r="Q47" s="188">
        <f>IFERROR(VLOOKUP($B$47,C_430,11,FALSE),DAY($B$47))</f>
        <v>15</v>
      </c>
      <c r="R47" s="188">
        <f>IFERROR(VLOOKUP($B$47,C_440,10,FALSE),DAY($B$47))</f>
        <v>15</v>
      </c>
      <c r="S47" s="188">
        <f>IFERROR(VLOOKUP($B$47,C_450,9,FALSE),DAY($B$47))</f>
        <v>15</v>
      </c>
      <c r="T47" s="188">
        <f>IFERROR(VLOOKUP($B$47,C_460,8,FALSE),DAY($B$47))</f>
        <v>15</v>
      </c>
      <c r="U47" s="188">
        <f>IFERROR(VLOOKUP($B$47,C_470,7,FALSE),DAY($B$47))</f>
        <v>15</v>
      </c>
      <c r="V47" s="188">
        <f>IFERROR(VLOOKUP($B$47,C_480,6,FALSE),DAY($B$47))</f>
        <v>15</v>
      </c>
      <c r="W47" s="188">
        <f>IFERROR(VLOOKUP($B$47,C_490,5,FALSE),DAY($B$47))</f>
        <v>15</v>
      </c>
      <c r="X47" s="188">
        <f>IFERROR(VLOOKUP($B$47,C_600,4,FALSE),DAY($B$47))</f>
        <v>15</v>
      </c>
      <c r="Y47" s="188">
        <f>IFERROR(VLOOKUP($B$47,C_610,3,FALSE),DAY($B$47))</f>
        <v>15</v>
      </c>
      <c r="Z47" s="188">
        <f>IFERROR(VLOOKUP($B$47,C_620,2,FALSE),DAY($B$47))</f>
        <v>15</v>
      </c>
    </row>
    <row r="48" spans="1:26">
      <c r="A48" s="128" t="s">
        <v>106</v>
      </c>
      <c r="B48" s="187">
        <v>41866</v>
      </c>
      <c r="C48" s="188">
        <f>IFERROR(VLOOKUP($B$48,C_100,25,FALSE),DAY($B$48))</f>
        <v>16</v>
      </c>
      <c r="D48" s="188">
        <f>IFERROR(VLOOKUP($B$48,C_120,24,FALSE),DAY($B$48))</f>
        <v>16</v>
      </c>
      <c r="E48" s="188">
        <f>IFERROR(VLOOKUP($B$48,C_130,23,FALSE),DAY($B$48))</f>
        <v>16</v>
      </c>
      <c r="F48" s="188" t="str">
        <f>IFERROR(VLOOKUP($B$48,C_400B,22,FALSE),DAY($B$48))</f>
        <v>◯</v>
      </c>
      <c r="G48" s="188">
        <f>IFERROR(VLOOKUP($B$48,C_140,21,FALSE),DAY($B$48))</f>
        <v>16</v>
      </c>
      <c r="H48" s="188">
        <f>IFERROR(VLOOKUP($B$48,C_150,20,FALSE),DAY($B$48))</f>
        <v>16</v>
      </c>
      <c r="I48" s="188">
        <f>IFERROR(VLOOKUP($B$48,C_200,19,FALSE),DAY($B$48))</f>
        <v>16</v>
      </c>
      <c r="J48" s="188">
        <f>IFERROR(VLOOKUP($B$48,C_210,18,FALSE),DAY($B$48))</f>
        <v>16</v>
      </c>
      <c r="K48" s="188">
        <f>IFERROR(VLOOKUP($B$48,C_350,17,FALSE),DAY($B$48))</f>
        <v>16</v>
      </c>
      <c r="L48" s="188">
        <f>IFERROR(VLOOKUP($B$48,C_355,16,FALSE),DAY($B$48))</f>
        <v>16</v>
      </c>
      <c r="M48" s="188">
        <f>IFERROR(VLOOKUP($B$48,C_400,15,FALSE),DAY($B$48))</f>
        <v>16</v>
      </c>
      <c r="N48" s="188">
        <f>IFERROR(VLOOKUP($B$48,C_410,14,FALSE),DAY($B$48))</f>
        <v>16</v>
      </c>
      <c r="O48" s="188">
        <f>IFERROR(VLOOKUP($B$48,C_415,13,FALSE),DAY($B$48))</f>
        <v>16</v>
      </c>
      <c r="P48" s="188">
        <f>IFERROR(VLOOKUP($B$48,C_420,12,FALSE),DAY($B$48))</f>
        <v>16</v>
      </c>
      <c r="Q48" s="188">
        <f>IFERROR(VLOOKUP($B$48,C_430,11,FALSE),DAY($B$48))</f>
        <v>16</v>
      </c>
      <c r="R48" s="188">
        <f>IFERROR(VLOOKUP($B$48,C_440,10,FALSE),DAY($B$48))</f>
        <v>16</v>
      </c>
      <c r="S48" s="188">
        <f>IFERROR(VLOOKUP($B$48,C_450,9,FALSE),DAY($B$48))</f>
        <v>16</v>
      </c>
      <c r="T48" s="188">
        <f>IFERROR(VLOOKUP($B$48,C_460,8,FALSE),DAY($B$48))</f>
        <v>16</v>
      </c>
      <c r="U48" s="188">
        <f>IFERROR(VLOOKUP($B$48,C_470,7,FALSE),DAY($B$48))</f>
        <v>16</v>
      </c>
      <c r="V48" s="188">
        <f>IFERROR(VLOOKUP($B$48,C_480,6,FALSE),DAY($B$48))</f>
        <v>16</v>
      </c>
      <c r="W48" s="188">
        <f>IFERROR(VLOOKUP($B$48,C_490,5,FALSE),DAY($B$48))</f>
        <v>16</v>
      </c>
      <c r="X48" s="188">
        <f>IFERROR(VLOOKUP($B$48,C_600,4,FALSE),DAY($B$48))</f>
        <v>16</v>
      </c>
      <c r="Y48" s="188">
        <f>IFERROR(VLOOKUP($B$48,C_610,3,FALSE),DAY($B$48))</f>
        <v>16</v>
      </c>
      <c r="Z48" s="188">
        <f>IFERROR(VLOOKUP($B$48,C_620,2,FALSE),DAY($B$48))</f>
        <v>16</v>
      </c>
    </row>
    <row r="49" spans="1:26">
      <c r="A49" s="128" t="s">
        <v>107</v>
      </c>
      <c r="B49" s="187">
        <v>41867</v>
      </c>
      <c r="C49" s="188">
        <f>IFERROR(VLOOKUP($B$49,C_100,25,FALSE),DAY($B$49))</f>
        <v>17</v>
      </c>
      <c r="D49" s="188">
        <f>IFERROR(VLOOKUP($B$49,C_120,24,FALSE),DAY($B$49))</f>
        <v>17</v>
      </c>
      <c r="E49" s="188">
        <f>IFERROR(VLOOKUP($B$49,C_130,23,FALSE),DAY($B$49))</f>
        <v>17</v>
      </c>
      <c r="F49" s="188" t="str">
        <f>IFERROR(VLOOKUP($B$49,C_400B,22,FALSE),DAY($B$49))</f>
        <v>◯</v>
      </c>
      <c r="G49" s="188">
        <f>IFERROR(VLOOKUP($B$49,C_140,21,FALSE),DAY($B$49))</f>
        <v>17</v>
      </c>
      <c r="H49" s="188">
        <f>IFERROR(VLOOKUP($B$49,C_150,20,FALSE),DAY($B$49))</f>
        <v>17</v>
      </c>
      <c r="I49" s="188">
        <f>IFERROR(VLOOKUP($B$49,C_200,19,FALSE),DAY($B$49))</f>
        <v>17</v>
      </c>
      <c r="J49" s="188">
        <f>IFERROR(VLOOKUP($B$49,C_210,18,FALSE),DAY($B$49))</f>
        <v>17</v>
      </c>
      <c r="K49" s="188">
        <f>IFERROR(VLOOKUP($B$49,C_350,17,FALSE),DAY($B$49))</f>
        <v>17</v>
      </c>
      <c r="L49" s="188">
        <f>IFERROR(VLOOKUP($B$49,C_355,16,FALSE),DAY($B$49))</f>
        <v>17</v>
      </c>
      <c r="M49" s="188">
        <f>IFERROR(VLOOKUP($B$49,C_400,15,FALSE),DAY($B$49))</f>
        <v>17</v>
      </c>
      <c r="N49" s="188">
        <f>IFERROR(VLOOKUP($B$49,C_410,14,FALSE),DAY($B$49))</f>
        <v>17</v>
      </c>
      <c r="O49" s="188">
        <f>IFERROR(VLOOKUP($B$49,C_415,13,FALSE),DAY($B$49))</f>
        <v>17</v>
      </c>
      <c r="P49" s="188">
        <f>IFERROR(VLOOKUP($B$49,C_420,12,FALSE),DAY($B$49))</f>
        <v>17</v>
      </c>
      <c r="Q49" s="188">
        <f>IFERROR(VLOOKUP($B$49,C_430,11,FALSE),DAY($B$49))</f>
        <v>17</v>
      </c>
      <c r="R49" s="188">
        <f>IFERROR(VLOOKUP($B$49,C_440,10,FALSE),DAY($B$49))</f>
        <v>17</v>
      </c>
      <c r="S49" s="188">
        <f>IFERROR(VLOOKUP($B$49,C_450,9,FALSE),DAY($B$49))</f>
        <v>17</v>
      </c>
      <c r="T49" s="188">
        <f>IFERROR(VLOOKUP($B$49,C_460,8,FALSE),DAY($B$49))</f>
        <v>17</v>
      </c>
      <c r="U49" s="188">
        <f>IFERROR(VLOOKUP($B$49,C_470,7,FALSE),DAY($B$49))</f>
        <v>17</v>
      </c>
      <c r="V49" s="188">
        <f>IFERROR(VLOOKUP($B$49,C_480,6,FALSE),DAY($B$49))</f>
        <v>17</v>
      </c>
      <c r="W49" s="188">
        <f>IFERROR(VLOOKUP($B$49,C_490,5,FALSE),DAY($B$49))</f>
        <v>17</v>
      </c>
      <c r="X49" s="188">
        <f>IFERROR(VLOOKUP($B$49,C_600,4,FALSE),DAY($B$49))</f>
        <v>17</v>
      </c>
      <c r="Y49" s="188">
        <f>IFERROR(VLOOKUP($B$49,C_610,3,FALSE),DAY($B$49))</f>
        <v>17</v>
      </c>
      <c r="Z49" s="188">
        <f>IFERROR(VLOOKUP($B$49,C_620,2,FALSE),DAY($B$49))</f>
        <v>17</v>
      </c>
    </row>
    <row r="50" spans="1:26">
      <c r="A50" s="182" t="s">
        <v>108</v>
      </c>
      <c r="B50" s="186">
        <v>41868</v>
      </c>
      <c r="C50" s="188">
        <f>IFERROR(VLOOKUP($B$50,C_100,25,FALSE),DAY($B$50))</f>
        <v>18</v>
      </c>
      <c r="D50" s="188">
        <f>IFERROR(VLOOKUP($B$50,C_120,24,FALSE),DAY($B$50))</f>
        <v>18</v>
      </c>
      <c r="E50" s="188">
        <f>IFERROR(VLOOKUP($B$50,C_130,23,FALSE),DAY($B$50))</f>
        <v>18</v>
      </c>
      <c r="F50" s="188" t="str">
        <f>IFERROR(VLOOKUP($B$50,C_400B,22,FALSE),DAY($B$50))</f>
        <v>◯</v>
      </c>
      <c r="G50" s="188">
        <f>IFERROR(VLOOKUP($B$50,C_140,21,FALSE),DAY($B$50))</f>
        <v>18</v>
      </c>
      <c r="H50" s="188">
        <f>IFERROR(VLOOKUP($B$50,C_150,20,FALSE),DAY($B$50))</f>
        <v>18</v>
      </c>
      <c r="I50" s="188">
        <f>IFERROR(VLOOKUP($B$50,C_200,19,FALSE),DAY($B$50))</f>
        <v>18</v>
      </c>
      <c r="J50" s="188">
        <f>IFERROR(VLOOKUP($B$50,C_210,18,FALSE),DAY($B$50))</f>
        <v>18</v>
      </c>
      <c r="K50" s="188">
        <f>IFERROR(VLOOKUP($B$50,C_350,17,FALSE),DAY($B$50))</f>
        <v>18</v>
      </c>
      <c r="L50" s="188">
        <f>IFERROR(VLOOKUP($B$50,C_355,16,FALSE),DAY($B$50))</f>
        <v>18</v>
      </c>
      <c r="M50" s="188">
        <f>IFERROR(VLOOKUP($B$50,C_400,15,FALSE),DAY($B$50))</f>
        <v>18</v>
      </c>
      <c r="N50" s="188">
        <f>IFERROR(VLOOKUP($B$50,C_410,14,FALSE),DAY($B$50))</f>
        <v>18</v>
      </c>
      <c r="O50" s="188">
        <f>IFERROR(VLOOKUP($B$50,C_415,13,FALSE),DAY($B$50))</f>
        <v>18</v>
      </c>
      <c r="P50" s="188">
        <f>IFERROR(VLOOKUP($B$50,C_420,12,FALSE),DAY($B$50))</f>
        <v>18</v>
      </c>
      <c r="Q50" s="188">
        <f>IFERROR(VLOOKUP($B$50,C_430,11,FALSE),DAY($B$50))</f>
        <v>18</v>
      </c>
      <c r="R50" s="188">
        <f>IFERROR(VLOOKUP($B$50,C_440,10,FALSE),DAY($B$50))</f>
        <v>18</v>
      </c>
      <c r="S50" s="188">
        <f>IFERROR(VLOOKUP($B$50,C_450,9,FALSE),DAY($B$50))</f>
        <v>18</v>
      </c>
      <c r="T50" s="188">
        <f>IFERROR(VLOOKUP($B$50,C_460,8,FALSE),DAY($B$50))</f>
        <v>18</v>
      </c>
      <c r="U50" s="188">
        <f>IFERROR(VLOOKUP($B$50,C_470,7,FALSE),DAY($B$50))</f>
        <v>18</v>
      </c>
      <c r="V50" s="188">
        <f>IFERROR(VLOOKUP($B$50,C_480,6,FALSE),DAY($B$50))</f>
        <v>18</v>
      </c>
      <c r="W50" s="188">
        <f>IFERROR(VLOOKUP($B$50,C_490,5,FALSE),DAY($B$50))</f>
        <v>18</v>
      </c>
      <c r="X50" s="188">
        <f>IFERROR(VLOOKUP($B$50,C_600,4,FALSE),DAY($B$50))</f>
        <v>18</v>
      </c>
      <c r="Y50" s="188">
        <f>IFERROR(VLOOKUP($B$50,C_610,3,FALSE),DAY($B$50))</f>
        <v>18</v>
      </c>
      <c r="Z50" s="188">
        <f>IFERROR(VLOOKUP($B$50,C_620,2,FALSE),DAY($B$50))</f>
        <v>18</v>
      </c>
    </row>
    <row r="51" spans="1:26">
      <c r="A51" s="182" t="s">
        <v>102</v>
      </c>
      <c r="B51" s="186">
        <v>41869</v>
      </c>
      <c r="C51" s="188">
        <f>IFERROR(VLOOKUP($B$51,C_100,25,FALSE),DAY($B$51))</f>
        <v>19</v>
      </c>
      <c r="D51" s="188">
        <f>IFERROR(VLOOKUP($B$51,C_120,24,FALSE),DAY($B$51))</f>
        <v>19</v>
      </c>
      <c r="E51" s="188">
        <f>IFERROR(VLOOKUP($B$51,C_130,23,FALSE),DAY($B$51))</f>
        <v>19</v>
      </c>
      <c r="F51" s="188" t="str">
        <f>IFERROR(VLOOKUP($B$51,C_400B,22,FALSE),DAY($B$51))</f>
        <v>◯</v>
      </c>
      <c r="G51" s="188">
        <f>IFERROR(VLOOKUP($B$51,C_140,21,FALSE),DAY($B$51))</f>
        <v>19</v>
      </c>
      <c r="H51" s="188">
        <f>IFERROR(VLOOKUP($B$51,C_150,20,FALSE),DAY($B$51))</f>
        <v>19</v>
      </c>
      <c r="I51" s="188">
        <f>IFERROR(VLOOKUP($B$51,C_200,19,FALSE),DAY($B$51))</f>
        <v>19</v>
      </c>
      <c r="J51" s="188">
        <f>IFERROR(VLOOKUP($B$51,C_210,18,FALSE),DAY($B$51))</f>
        <v>19</v>
      </c>
      <c r="K51" s="188">
        <f>IFERROR(VLOOKUP($B$51,C_350,17,FALSE),DAY($B$51))</f>
        <v>19</v>
      </c>
      <c r="L51" s="188">
        <f>IFERROR(VLOOKUP($B$51,C_355,16,FALSE),DAY($B$51))</f>
        <v>19</v>
      </c>
      <c r="M51" s="188">
        <f>IFERROR(VLOOKUP($B$51,C_400,15,FALSE),DAY($B$51))</f>
        <v>19</v>
      </c>
      <c r="N51" s="188">
        <f>IFERROR(VLOOKUP($B$51,C_410,14,FALSE),DAY($B$51))</f>
        <v>19</v>
      </c>
      <c r="O51" s="188">
        <f>IFERROR(VLOOKUP($B$51,C_415,13,FALSE),DAY($B$51))</f>
        <v>19</v>
      </c>
      <c r="P51" s="188">
        <f>IFERROR(VLOOKUP($B$51,C_420,12,FALSE),DAY($B$51))</f>
        <v>19</v>
      </c>
      <c r="Q51" s="188">
        <f>IFERROR(VLOOKUP($B$51,C_430,11,FALSE),DAY($B$51))</f>
        <v>19</v>
      </c>
      <c r="R51" s="188">
        <f>IFERROR(VLOOKUP($B$51,C_440,10,FALSE),DAY($B$51))</f>
        <v>19</v>
      </c>
      <c r="S51" s="188">
        <f>IFERROR(VLOOKUP($B$51,C_450,9,FALSE),DAY($B$51))</f>
        <v>19</v>
      </c>
      <c r="T51" s="188">
        <f>IFERROR(VLOOKUP($B$51,C_460,8,FALSE),DAY($B$51))</f>
        <v>19</v>
      </c>
      <c r="U51" s="188">
        <f>IFERROR(VLOOKUP($B$51,C_470,7,FALSE),DAY($B$51))</f>
        <v>19</v>
      </c>
      <c r="V51" s="188">
        <f>IFERROR(VLOOKUP($B$51,C_480,6,FALSE),DAY($B$51))</f>
        <v>19</v>
      </c>
      <c r="W51" s="188">
        <f>IFERROR(VLOOKUP($B$51,C_490,5,FALSE),DAY($B$51))</f>
        <v>19</v>
      </c>
      <c r="X51" s="188">
        <f>IFERROR(VLOOKUP($B$51,C_600,4,FALSE),DAY($B$51))</f>
        <v>19</v>
      </c>
      <c r="Y51" s="188">
        <f>IFERROR(VLOOKUP($B$51,C_610,3,FALSE),DAY($B$51))</f>
        <v>19</v>
      </c>
      <c r="Z51" s="188">
        <f>IFERROR(VLOOKUP($B$51,C_620,2,FALSE),DAY($B$51))</f>
        <v>19</v>
      </c>
    </row>
    <row r="52" spans="1:26">
      <c r="A52" s="128" t="s">
        <v>103</v>
      </c>
      <c r="B52" s="187">
        <v>41870</v>
      </c>
      <c r="C52" s="188">
        <f>IFERROR(VLOOKUP($B$52,C_100,25,FALSE),DAY($B$52))</f>
        <v>20</v>
      </c>
      <c r="D52" s="188">
        <f>IFERROR(VLOOKUP($B$52,C_120,24,FALSE),DAY($B$52))</f>
        <v>20</v>
      </c>
      <c r="E52" s="188">
        <f>IFERROR(VLOOKUP($B$52,C_130,23,FALSE),DAY($B$52))</f>
        <v>20</v>
      </c>
      <c r="F52" s="188" t="str">
        <f>IFERROR(VLOOKUP($B$52,C_400B,22,FALSE),DAY($B$52))</f>
        <v>◯</v>
      </c>
      <c r="G52" s="188">
        <f>IFERROR(VLOOKUP($B$52,C_140,21,FALSE),DAY($B$52))</f>
        <v>20</v>
      </c>
      <c r="H52" s="188">
        <f>IFERROR(VLOOKUP($B$52,C_150,20,FALSE),DAY($B$52))</f>
        <v>20</v>
      </c>
      <c r="I52" s="188">
        <f>IFERROR(VLOOKUP($B$52,C_200,19,FALSE),DAY($B$52))</f>
        <v>20</v>
      </c>
      <c r="J52" s="188">
        <f>IFERROR(VLOOKUP($B$52,C_210,18,FALSE),DAY($B$52))</f>
        <v>20</v>
      </c>
      <c r="K52" s="188">
        <f>IFERROR(VLOOKUP($B$52,C_350,17,FALSE),DAY($B$52))</f>
        <v>20</v>
      </c>
      <c r="L52" s="188">
        <f>IFERROR(VLOOKUP($B$52,C_355,16,FALSE),DAY($B$52))</f>
        <v>20</v>
      </c>
      <c r="M52" s="188">
        <f>IFERROR(VLOOKUP($B$52,C_400,15,FALSE),DAY($B$52))</f>
        <v>20</v>
      </c>
      <c r="N52" s="188">
        <f>IFERROR(VLOOKUP($B$52,C_410,14,FALSE),DAY($B$52))</f>
        <v>20</v>
      </c>
      <c r="O52" s="188">
        <f>IFERROR(VLOOKUP($B$52,C_415,13,FALSE),DAY($B$52))</f>
        <v>20</v>
      </c>
      <c r="P52" s="188">
        <f>IFERROR(VLOOKUP($B$52,C_420,12,FALSE),DAY($B$52))</f>
        <v>20</v>
      </c>
      <c r="Q52" s="188">
        <f>IFERROR(VLOOKUP($B$52,C_430,11,FALSE),DAY($B$52))</f>
        <v>20</v>
      </c>
      <c r="R52" s="188">
        <f>IFERROR(VLOOKUP($B$52,C_440,10,FALSE),DAY($B$52))</f>
        <v>20</v>
      </c>
      <c r="S52" s="188">
        <f>IFERROR(VLOOKUP($B$52,C_450,9,FALSE),DAY($B$52))</f>
        <v>20</v>
      </c>
      <c r="T52" s="188">
        <f>IFERROR(VLOOKUP($B$52,C_460,8,FALSE),DAY($B$52))</f>
        <v>20</v>
      </c>
      <c r="U52" s="188">
        <f>IFERROR(VLOOKUP($B$52,C_470,7,FALSE),DAY($B$52))</f>
        <v>20</v>
      </c>
      <c r="V52" s="188">
        <f>IFERROR(VLOOKUP($B$52,C_480,6,FALSE),DAY($B$52))</f>
        <v>20</v>
      </c>
      <c r="W52" s="188">
        <f>IFERROR(VLOOKUP($B$52,C_490,5,FALSE),DAY($B$52))</f>
        <v>20</v>
      </c>
      <c r="X52" s="188">
        <f>IFERROR(VLOOKUP($B$52,C_600,4,FALSE),DAY($B$52))</f>
        <v>20</v>
      </c>
      <c r="Y52" s="188">
        <f>IFERROR(VLOOKUP($B$52,C_610,3,FALSE),DAY($B$52))</f>
        <v>20</v>
      </c>
      <c r="Z52" s="188">
        <f>IFERROR(VLOOKUP($B$52,C_620,2,FALSE),DAY($B$52))</f>
        <v>20</v>
      </c>
    </row>
    <row r="53" spans="1:26">
      <c r="A53" s="128" t="s">
        <v>104</v>
      </c>
      <c r="B53" s="187">
        <v>41871</v>
      </c>
      <c r="C53" s="188">
        <f>IFERROR(VLOOKUP($B$53,C_100,25,FALSE),DAY($B$53))</f>
        <v>21</v>
      </c>
      <c r="D53" s="188">
        <f>IFERROR(VLOOKUP($B$53,C_120,24,FALSE),DAY($B$53))</f>
        <v>21</v>
      </c>
      <c r="E53" s="188">
        <f>IFERROR(VLOOKUP($B$53,C_130,23,FALSE),DAY($B$53))</f>
        <v>21</v>
      </c>
      <c r="F53" s="188" t="str">
        <f>IFERROR(VLOOKUP($B$53,C_400B,22,FALSE),DAY($B$53))</f>
        <v>◯</v>
      </c>
      <c r="G53" s="188">
        <f>IFERROR(VLOOKUP($B$53,C_140,21,FALSE),DAY($B$53))</f>
        <v>21</v>
      </c>
      <c r="H53" s="188">
        <f>IFERROR(VLOOKUP($B$53,C_150,20,FALSE),DAY($B$53))</f>
        <v>21</v>
      </c>
      <c r="I53" s="188">
        <f>IFERROR(VLOOKUP($B$53,C_200,19,FALSE),DAY($B$53))</f>
        <v>21</v>
      </c>
      <c r="J53" s="188">
        <f>IFERROR(VLOOKUP($B$53,C_210,18,FALSE),DAY($B$53))</f>
        <v>21</v>
      </c>
      <c r="K53" s="188">
        <f>IFERROR(VLOOKUP($B$53,C_350,17,FALSE),DAY($B$53))</f>
        <v>21</v>
      </c>
      <c r="L53" s="188">
        <f>IFERROR(VLOOKUP($B$53,C_355,16,FALSE),DAY($B$53))</f>
        <v>21</v>
      </c>
      <c r="M53" s="188">
        <f>IFERROR(VLOOKUP($B$53,C_400,15,FALSE),DAY($B$53))</f>
        <v>21</v>
      </c>
      <c r="N53" s="188">
        <f>IFERROR(VLOOKUP($B$53,C_410,14,FALSE),DAY($B$53))</f>
        <v>21</v>
      </c>
      <c r="O53" s="188">
        <f>IFERROR(VLOOKUP($B$53,C_415,13,FALSE),DAY($B$53))</f>
        <v>21</v>
      </c>
      <c r="P53" s="188">
        <f>IFERROR(VLOOKUP($B$53,C_420,12,FALSE),DAY($B$53))</f>
        <v>21</v>
      </c>
      <c r="Q53" s="188">
        <f>IFERROR(VLOOKUP($B$53,C_430,11,FALSE),DAY($B$53))</f>
        <v>21</v>
      </c>
      <c r="R53" s="188">
        <f>IFERROR(VLOOKUP($B$53,C_440,10,FALSE),DAY($B$53))</f>
        <v>21</v>
      </c>
      <c r="S53" s="188">
        <f>IFERROR(VLOOKUP($B$53,C_450,9,FALSE),DAY($B$53))</f>
        <v>21</v>
      </c>
      <c r="T53" s="188">
        <f>IFERROR(VLOOKUP($B$53,C_460,8,FALSE),DAY($B$53))</f>
        <v>21</v>
      </c>
      <c r="U53" s="188">
        <f>IFERROR(VLOOKUP($B$53,C_470,7,FALSE),DAY($B$53))</f>
        <v>21</v>
      </c>
      <c r="V53" s="188">
        <f>IFERROR(VLOOKUP($B$53,C_480,6,FALSE),DAY($B$53))</f>
        <v>21</v>
      </c>
      <c r="W53" s="188">
        <f>IFERROR(VLOOKUP($B$53,C_490,5,FALSE),DAY($B$53))</f>
        <v>21</v>
      </c>
      <c r="X53" s="188">
        <f>IFERROR(VLOOKUP($B$53,C_600,4,FALSE),DAY($B$53))</f>
        <v>21</v>
      </c>
      <c r="Y53" s="188">
        <f>IFERROR(VLOOKUP($B$53,C_610,3,FALSE),DAY($B$53))</f>
        <v>21</v>
      </c>
      <c r="Z53" s="188">
        <f>IFERROR(VLOOKUP($B$53,C_620,2,FALSE),DAY($B$53))</f>
        <v>21</v>
      </c>
    </row>
    <row r="54" spans="1:26">
      <c r="A54" s="128" t="s">
        <v>105</v>
      </c>
      <c r="B54" s="187">
        <v>41872</v>
      </c>
      <c r="C54" s="188">
        <f>IFERROR(VLOOKUP($B$54,C_100,25,FALSE),DAY($B$54))</f>
        <v>22</v>
      </c>
      <c r="D54" s="188">
        <f>IFERROR(VLOOKUP($B$54,C_120,24,FALSE),DAY($B$54))</f>
        <v>22</v>
      </c>
      <c r="E54" s="188">
        <f>IFERROR(VLOOKUP($B$54,C_130,23,FALSE),DAY($B$54))</f>
        <v>22</v>
      </c>
      <c r="F54" s="188" t="str">
        <f>IFERROR(VLOOKUP($B$54,C_400B,22,FALSE),DAY($B$54))</f>
        <v>◯</v>
      </c>
      <c r="G54" s="188">
        <f>IFERROR(VLOOKUP($B$54,C_140,21,FALSE),DAY($B$54))</f>
        <v>22</v>
      </c>
      <c r="H54" s="188">
        <f>IFERROR(VLOOKUP($B$54,C_150,20,FALSE),DAY($B$54))</f>
        <v>22</v>
      </c>
      <c r="I54" s="188">
        <f>IFERROR(VLOOKUP($B$54,C_200,19,FALSE),DAY($B$54))</f>
        <v>22</v>
      </c>
      <c r="J54" s="188">
        <f>IFERROR(VLOOKUP($B$54,C_210,18,FALSE),DAY($B$54))</f>
        <v>22</v>
      </c>
      <c r="K54" s="188">
        <f>IFERROR(VLOOKUP($B$54,C_350,17,FALSE),DAY($B$54))</f>
        <v>22</v>
      </c>
      <c r="L54" s="188">
        <f>IFERROR(VLOOKUP($B$54,C_355,16,FALSE),DAY($B$54))</f>
        <v>22</v>
      </c>
      <c r="M54" s="188">
        <f>IFERROR(VLOOKUP($B$54,C_400,15,FALSE),DAY($B$54))</f>
        <v>22</v>
      </c>
      <c r="N54" s="188">
        <f>IFERROR(VLOOKUP($B$54,C_410,14,FALSE),DAY($B$54))</f>
        <v>22</v>
      </c>
      <c r="O54" s="188">
        <f>IFERROR(VLOOKUP($B$54,C_415,13,FALSE),DAY($B$54))</f>
        <v>22</v>
      </c>
      <c r="P54" s="188">
        <f>IFERROR(VLOOKUP($B$54,C_420,12,FALSE),DAY($B$54))</f>
        <v>22</v>
      </c>
      <c r="Q54" s="188">
        <f>IFERROR(VLOOKUP($B$54,C_430,11,FALSE),DAY($B$54))</f>
        <v>22</v>
      </c>
      <c r="R54" s="188">
        <f>IFERROR(VLOOKUP($B$54,C_440,10,FALSE),DAY($B$54))</f>
        <v>22</v>
      </c>
      <c r="S54" s="188">
        <f>IFERROR(VLOOKUP($B$54,C_450,9,FALSE),DAY($B$54))</f>
        <v>22</v>
      </c>
      <c r="T54" s="188">
        <f>IFERROR(VLOOKUP($B$54,C_460,8,FALSE),DAY($B$54))</f>
        <v>22</v>
      </c>
      <c r="U54" s="188">
        <f>IFERROR(VLOOKUP($B$54,C_470,7,FALSE),DAY($B$54))</f>
        <v>22</v>
      </c>
      <c r="V54" s="188">
        <f>IFERROR(VLOOKUP($B$54,C_480,6,FALSE),DAY($B$54))</f>
        <v>22</v>
      </c>
      <c r="W54" s="188">
        <f>IFERROR(VLOOKUP($B$54,C_490,5,FALSE),DAY($B$54))</f>
        <v>22</v>
      </c>
      <c r="X54" s="188">
        <f>IFERROR(VLOOKUP($B$54,C_600,4,FALSE),DAY($B$54))</f>
        <v>22</v>
      </c>
      <c r="Y54" s="188">
        <f>IFERROR(VLOOKUP($B$54,C_610,3,FALSE),DAY($B$54))</f>
        <v>22</v>
      </c>
      <c r="Z54" s="188">
        <f>IFERROR(VLOOKUP($B$54,C_620,2,FALSE),DAY($B$54))</f>
        <v>22</v>
      </c>
    </row>
    <row r="55" spans="1:26">
      <c r="A55" s="128" t="s">
        <v>106</v>
      </c>
      <c r="B55" s="187">
        <v>41873</v>
      </c>
      <c r="C55" s="188">
        <f>IFERROR(VLOOKUP($B$55,C_100,25,FALSE),DAY($B$55))</f>
        <v>23</v>
      </c>
      <c r="D55" s="188">
        <f>IFERROR(VLOOKUP($B$55,C_120,24,FALSE),DAY($B$55))</f>
        <v>23</v>
      </c>
      <c r="E55" s="188">
        <f>IFERROR(VLOOKUP($B$55,C_130,23,FALSE),DAY($B$55))</f>
        <v>23</v>
      </c>
      <c r="F55" s="188" t="str">
        <f>IFERROR(VLOOKUP($B$55,C_400B,22,FALSE),DAY($B$55))</f>
        <v>◯</v>
      </c>
      <c r="G55" s="188">
        <f>IFERROR(VLOOKUP($B$55,C_140,21,FALSE),DAY($B$55))</f>
        <v>23</v>
      </c>
      <c r="H55" s="188">
        <f>IFERROR(VLOOKUP($B$55,C_150,20,FALSE),DAY($B$55))</f>
        <v>23</v>
      </c>
      <c r="I55" s="188">
        <f>IFERROR(VLOOKUP($B$55,C_200,19,FALSE),DAY($B$55))</f>
        <v>23</v>
      </c>
      <c r="J55" s="188">
        <f>IFERROR(VLOOKUP($B$55,C_210,18,FALSE),DAY($B$55))</f>
        <v>23</v>
      </c>
      <c r="K55" s="188">
        <f>IFERROR(VLOOKUP($B$55,C_350,17,FALSE),DAY($B$55))</f>
        <v>23</v>
      </c>
      <c r="L55" s="188">
        <f>IFERROR(VLOOKUP($B$55,C_355,16,FALSE),DAY($B$55))</f>
        <v>23</v>
      </c>
      <c r="M55" s="188">
        <f>IFERROR(VLOOKUP($B$55,C_400,15,FALSE),DAY($B$55))</f>
        <v>23</v>
      </c>
      <c r="N55" s="188">
        <f>IFERROR(VLOOKUP($B$55,C_410,14,FALSE),DAY($B$55))</f>
        <v>23</v>
      </c>
      <c r="O55" s="188">
        <f>IFERROR(VLOOKUP($B$55,C_415,13,FALSE),DAY($B$55))</f>
        <v>23</v>
      </c>
      <c r="P55" s="188">
        <f>IFERROR(VLOOKUP($B$55,C_420,12,FALSE),DAY($B$55))</f>
        <v>23</v>
      </c>
      <c r="Q55" s="188">
        <f>IFERROR(VLOOKUP($B$55,C_430,11,FALSE),DAY($B$55))</f>
        <v>23</v>
      </c>
      <c r="R55" s="188">
        <f>IFERROR(VLOOKUP($B$55,C_440,10,FALSE),DAY($B$55))</f>
        <v>23</v>
      </c>
      <c r="S55" s="188">
        <f>IFERROR(VLOOKUP($B$55,C_450,9,FALSE),DAY($B$55))</f>
        <v>23</v>
      </c>
      <c r="T55" s="188">
        <f>IFERROR(VLOOKUP($B$55,C_460,8,FALSE),DAY($B$55))</f>
        <v>23</v>
      </c>
      <c r="U55" s="188">
        <f>IFERROR(VLOOKUP($B$55,C_470,7,FALSE),DAY($B$55))</f>
        <v>23</v>
      </c>
      <c r="V55" s="188">
        <f>IFERROR(VLOOKUP($B$55,C_480,6,FALSE),DAY($B$55))</f>
        <v>23</v>
      </c>
      <c r="W55" s="188">
        <f>IFERROR(VLOOKUP($B$55,C_490,5,FALSE),DAY($B$55))</f>
        <v>23</v>
      </c>
      <c r="X55" s="188">
        <f>IFERROR(VLOOKUP($B$55,C_600,4,FALSE),DAY($B$55))</f>
        <v>23</v>
      </c>
      <c r="Y55" s="188">
        <f>IFERROR(VLOOKUP($B$55,C_610,3,FALSE),DAY($B$55))</f>
        <v>23</v>
      </c>
      <c r="Z55" s="188">
        <f>IFERROR(VLOOKUP($B$55,C_620,2,FALSE),DAY($B$55))</f>
        <v>23</v>
      </c>
    </row>
    <row r="56" spans="1:26">
      <c r="A56" s="128" t="s">
        <v>107</v>
      </c>
      <c r="B56" s="187">
        <v>41874</v>
      </c>
      <c r="C56" s="188">
        <f>IFERROR(VLOOKUP($B$56,C_100,25,FALSE),DAY($B$56))</f>
        <v>24</v>
      </c>
      <c r="D56" s="188">
        <f>IFERROR(VLOOKUP($B$56,C_120,24,FALSE),DAY($B$56))</f>
        <v>24</v>
      </c>
      <c r="E56" s="188">
        <f>IFERROR(VLOOKUP($B$56,C_130,23,FALSE),DAY($B$56))</f>
        <v>24</v>
      </c>
      <c r="F56" s="188" t="str">
        <f>IFERROR(VLOOKUP($B$56,C_400B,22,FALSE),DAY($B$56))</f>
        <v>◯</v>
      </c>
      <c r="G56" s="188">
        <f>IFERROR(VLOOKUP($B$56,C_140,21,FALSE),DAY($B$56))</f>
        <v>24</v>
      </c>
      <c r="H56" s="188">
        <f>IFERROR(VLOOKUP($B$56,C_150,20,FALSE),DAY($B$56))</f>
        <v>24</v>
      </c>
      <c r="I56" s="188">
        <f>IFERROR(VLOOKUP($B$56,C_200,19,FALSE),DAY($B$56))</f>
        <v>24</v>
      </c>
      <c r="J56" s="188">
        <f>IFERROR(VLOOKUP($B$56,C_210,18,FALSE),DAY($B$56))</f>
        <v>24</v>
      </c>
      <c r="K56" s="188">
        <f>IFERROR(VLOOKUP($B$56,C_350,17,FALSE),DAY($B$56))</f>
        <v>24</v>
      </c>
      <c r="L56" s="188">
        <f>IFERROR(VLOOKUP($B$56,C_355,16,FALSE),DAY($B$56))</f>
        <v>24</v>
      </c>
      <c r="M56" s="188">
        <f>IFERROR(VLOOKUP($B$56,C_400,15,FALSE),DAY($B$56))</f>
        <v>24</v>
      </c>
      <c r="N56" s="188">
        <f>IFERROR(VLOOKUP($B$56,C_410,14,FALSE),DAY($B$56))</f>
        <v>24</v>
      </c>
      <c r="O56" s="188">
        <f>IFERROR(VLOOKUP($B$56,C_415,13,FALSE),DAY($B$56))</f>
        <v>24</v>
      </c>
      <c r="P56" s="188">
        <f>IFERROR(VLOOKUP($B$56,C_420,12,FALSE),DAY($B$56))</f>
        <v>24</v>
      </c>
      <c r="Q56" s="188">
        <f>IFERROR(VLOOKUP($B$56,C_430,11,FALSE),DAY($B$56))</f>
        <v>24</v>
      </c>
      <c r="R56" s="188">
        <f>IFERROR(VLOOKUP($B$56,C_440,10,FALSE),DAY($B$56))</f>
        <v>24</v>
      </c>
      <c r="S56" s="188">
        <f>IFERROR(VLOOKUP($B$56,C_450,9,FALSE),DAY($B$56))</f>
        <v>24</v>
      </c>
      <c r="T56" s="188">
        <f>IFERROR(VLOOKUP($B$56,C_460,8,FALSE),DAY($B$56))</f>
        <v>24</v>
      </c>
      <c r="U56" s="188">
        <f>IFERROR(VLOOKUP($B$56,C_470,7,FALSE),DAY($B$56))</f>
        <v>24</v>
      </c>
      <c r="V56" s="188">
        <f>IFERROR(VLOOKUP($B$56,C_480,6,FALSE),DAY($B$56))</f>
        <v>24</v>
      </c>
      <c r="W56" s="188">
        <f>IFERROR(VLOOKUP($B$56,C_490,5,FALSE),DAY($B$56))</f>
        <v>24</v>
      </c>
      <c r="X56" s="188">
        <f>IFERROR(VLOOKUP($B$56,C_600,4,FALSE),DAY($B$56))</f>
        <v>24</v>
      </c>
      <c r="Y56" s="188">
        <f>IFERROR(VLOOKUP($B$56,C_610,3,FALSE),DAY($B$56))</f>
        <v>24</v>
      </c>
      <c r="Z56" s="188">
        <f>IFERROR(VLOOKUP($B$56,C_620,2,FALSE),DAY($B$56))</f>
        <v>24</v>
      </c>
    </row>
    <row r="57" spans="1:26">
      <c r="A57" s="182" t="s">
        <v>108</v>
      </c>
      <c r="B57" s="186">
        <v>41875</v>
      </c>
      <c r="C57" s="188">
        <f>IFERROR(VLOOKUP($B$57,C_100,25,FALSE),DAY($B$57))</f>
        <v>25</v>
      </c>
      <c r="D57" s="188">
        <f>IFERROR(VLOOKUP($B$57,C_120,24,FALSE),DAY($B$57))</f>
        <v>25</v>
      </c>
      <c r="E57" s="188">
        <f>IFERROR(VLOOKUP($B$57,C_130,23,FALSE),DAY($B$57))</f>
        <v>25</v>
      </c>
      <c r="F57" s="188" t="str">
        <f>IFERROR(VLOOKUP($B$57,C_400B,22,FALSE),DAY($B$57))</f>
        <v>◯</v>
      </c>
      <c r="G57" s="188">
        <f>IFERROR(VLOOKUP($B$57,C_140,21,FALSE),DAY($B$57))</f>
        <v>25</v>
      </c>
      <c r="H57" s="188">
        <f>IFERROR(VLOOKUP($B$57,C_150,20,FALSE),DAY($B$57))</f>
        <v>25</v>
      </c>
      <c r="I57" s="188">
        <f>IFERROR(VLOOKUP($B$57,C_200,19,FALSE),DAY($B$57))</f>
        <v>25</v>
      </c>
      <c r="J57" s="188">
        <f>IFERROR(VLOOKUP($B$57,C_210,18,FALSE),DAY($B$57))</f>
        <v>25</v>
      </c>
      <c r="K57" s="188">
        <f>IFERROR(VLOOKUP($B$57,C_350,17,FALSE),DAY($B$57))</f>
        <v>25</v>
      </c>
      <c r="L57" s="188">
        <f>IFERROR(VLOOKUP($B$57,C_355,16,FALSE),DAY($B$57))</f>
        <v>25</v>
      </c>
      <c r="M57" s="188">
        <f>IFERROR(VLOOKUP($B$57,C_400,15,FALSE),DAY($B$57))</f>
        <v>25</v>
      </c>
      <c r="N57" s="188">
        <f>IFERROR(VLOOKUP($B$57,C_410,14,FALSE),DAY($B$57))</f>
        <v>25</v>
      </c>
      <c r="O57" s="188">
        <f>IFERROR(VLOOKUP($B$57,C_415,13,FALSE),DAY($B$57))</f>
        <v>25</v>
      </c>
      <c r="P57" s="188">
        <f>IFERROR(VLOOKUP($B$57,C_420,12,FALSE),DAY($B$57))</f>
        <v>25</v>
      </c>
      <c r="Q57" s="188">
        <f>IFERROR(VLOOKUP($B$57,C_430,11,FALSE),DAY($B$57))</f>
        <v>25</v>
      </c>
      <c r="R57" s="188">
        <f>IFERROR(VLOOKUP($B$57,C_440,10,FALSE),DAY($B$57))</f>
        <v>25</v>
      </c>
      <c r="S57" s="188">
        <f>IFERROR(VLOOKUP($B$57,C_450,9,FALSE),DAY($B$57))</f>
        <v>25</v>
      </c>
      <c r="T57" s="188">
        <f>IFERROR(VLOOKUP($B$57,C_460,8,FALSE),DAY($B$57))</f>
        <v>25</v>
      </c>
      <c r="U57" s="188">
        <f>IFERROR(VLOOKUP($B$57,C_470,7,FALSE),DAY($B$57))</f>
        <v>25</v>
      </c>
      <c r="V57" s="188">
        <f>IFERROR(VLOOKUP($B$57,C_480,6,FALSE),DAY($B$57))</f>
        <v>25</v>
      </c>
      <c r="W57" s="188">
        <f>IFERROR(VLOOKUP($B$57,C_490,5,FALSE),DAY($B$57))</f>
        <v>25</v>
      </c>
      <c r="X57" s="188">
        <f>IFERROR(VLOOKUP($B$57,C_600,4,FALSE),DAY($B$57))</f>
        <v>25</v>
      </c>
      <c r="Y57" s="188">
        <f>IFERROR(VLOOKUP($B$57,C_610,3,FALSE),DAY($B$57))</f>
        <v>25</v>
      </c>
      <c r="Z57" s="188">
        <f>IFERROR(VLOOKUP($B$57,C_620,2,FALSE),DAY($B$57))</f>
        <v>25</v>
      </c>
    </row>
    <row r="58" spans="1:26">
      <c r="A58" s="182" t="s">
        <v>102</v>
      </c>
      <c r="B58" s="186">
        <v>41876</v>
      </c>
      <c r="C58" s="188">
        <f>IFERROR(VLOOKUP($B$58,C_100,25,FALSE),DAY($B$58))</f>
        <v>26</v>
      </c>
      <c r="D58" s="188">
        <f>IFERROR(VLOOKUP($B$58,C_120,24,FALSE),DAY($B$58))</f>
        <v>26</v>
      </c>
      <c r="E58" s="188">
        <f>IFERROR(VLOOKUP($B$58,C_130,23,FALSE),DAY($B$58))</f>
        <v>26</v>
      </c>
      <c r="F58" s="188" t="str">
        <f>IFERROR(VLOOKUP($B$58,C_400B,22,FALSE),DAY($B$58))</f>
        <v>◯</v>
      </c>
      <c r="G58" s="188">
        <f>IFERROR(VLOOKUP($B$58,C_140,21,FALSE),DAY($B$58))</f>
        <v>26</v>
      </c>
      <c r="H58" s="188">
        <f>IFERROR(VLOOKUP($B$58,C_150,20,FALSE),DAY($B$58))</f>
        <v>26</v>
      </c>
      <c r="I58" s="188">
        <f>IFERROR(VLOOKUP($B$58,C_200,19,FALSE),DAY($B$58))</f>
        <v>26</v>
      </c>
      <c r="J58" s="188">
        <f>IFERROR(VLOOKUP($B$58,C_210,18,FALSE),DAY($B$58))</f>
        <v>26</v>
      </c>
      <c r="K58" s="188">
        <f>IFERROR(VLOOKUP($B$58,C_350,17,FALSE),DAY($B$58))</f>
        <v>26</v>
      </c>
      <c r="L58" s="188">
        <f>IFERROR(VLOOKUP($B$58,C_355,16,FALSE),DAY($B$58))</f>
        <v>26</v>
      </c>
      <c r="M58" s="188">
        <f>IFERROR(VLOOKUP($B$58,C_400,15,FALSE),DAY($B$58))</f>
        <v>26</v>
      </c>
      <c r="N58" s="188">
        <f>IFERROR(VLOOKUP($B$58,C_410,14,FALSE),DAY($B$58))</f>
        <v>26</v>
      </c>
      <c r="O58" s="188">
        <f>IFERROR(VLOOKUP($B$58,C_415,13,FALSE),DAY($B$58))</f>
        <v>26</v>
      </c>
      <c r="P58" s="188">
        <f>IFERROR(VLOOKUP($B$58,C_420,12,FALSE),DAY($B$58))</f>
        <v>26</v>
      </c>
      <c r="Q58" s="188">
        <f>IFERROR(VLOOKUP($B$58,C_430,11,FALSE),DAY($B$58))</f>
        <v>26</v>
      </c>
      <c r="R58" s="188">
        <f>IFERROR(VLOOKUP($B$58,C_440,10,FALSE),DAY($B$58))</f>
        <v>26</v>
      </c>
      <c r="S58" s="188">
        <f>IFERROR(VLOOKUP($B$58,C_450,9,FALSE),DAY($B$58))</f>
        <v>26</v>
      </c>
      <c r="T58" s="188">
        <f>IFERROR(VLOOKUP($B$58,C_460,8,FALSE),DAY($B$58))</f>
        <v>26</v>
      </c>
      <c r="U58" s="188">
        <f>IFERROR(VLOOKUP($B$58,C_470,7,FALSE),DAY($B$58))</f>
        <v>26</v>
      </c>
      <c r="V58" s="188">
        <f>IFERROR(VLOOKUP($B$58,C_480,6,FALSE),DAY($B$58))</f>
        <v>26</v>
      </c>
      <c r="W58" s="188">
        <f>IFERROR(VLOOKUP($B$58,C_490,5,FALSE),DAY($B$58))</f>
        <v>26</v>
      </c>
      <c r="X58" s="188">
        <f>IFERROR(VLOOKUP($B$58,C_600,4,FALSE),DAY($B$58))</f>
        <v>26</v>
      </c>
      <c r="Y58" s="188">
        <f>IFERROR(VLOOKUP($B$58,C_610,3,FALSE),DAY($B$58))</f>
        <v>26</v>
      </c>
      <c r="Z58" s="188">
        <f>IFERROR(VLOOKUP($B$58,C_620,2,FALSE),DAY($B$58))</f>
        <v>26</v>
      </c>
    </row>
    <row r="59" spans="1:26">
      <c r="A59" s="128" t="s">
        <v>103</v>
      </c>
      <c r="B59" s="187">
        <v>41877</v>
      </c>
      <c r="C59" s="188">
        <f>IFERROR(VLOOKUP($B$59,C_100,25,FALSE),DAY($B$59))</f>
        <v>27</v>
      </c>
      <c r="D59" s="188">
        <f>IFERROR(VLOOKUP($B$59,C_120,24,FALSE),DAY($B$59))</f>
        <v>27</v>
      </c>
      <c r="E59" s="188">
        <f>IFERROR(VLOOKUP($B$59,C_130,23,FALSE),DAY($B$59))</f>
        <v>27</v>
      </c>
      <c r="F59" s="188" t="str">
        <f>IFERROR(VLOOKUP($B$59,C_400B,22,FALSE),DAY($B$59))</f>
        <v>◯</v>
      </c>
      <c r="G59" s="188">
        <f>IFERROR(VLOOKUP($B$59,C_140,21,FALSE),DAY($B$59))</f>
        <v>27</v>
      </c>
      <c r="H59" s="188">
        <f>IFERROR(VLOOKUP($B$59,C_150,20,FALSE),DAY($B$59))</f>
        <v>27</v>
      </c>
      <c r="I59" s="188">
        <f>IFERROR(VLOOKUP($B$59,C_200,19,FALSE),DAY($B$59))</f>
        <v>27</v>
      </c>
      <c r="J59" s="188">
        <f>IFERROR(VLOOKUP($B$59,C_210,18,FALSE),DAY($B$59))</f>
        <v>27</v>
      </c>
      <c r="K59" s="188">
        <f>IFERROR(VLOOKUP($B$59,C_350,17,FALSE),DAY($B$59))</f>
        <v>27</v>
      </c>
      <c r="L59" s="188">
        <f>IFERROR(VLOOKUP($B$59,C_355,16,FALSE),DAY($B$59))</f>
        <v>27</v>
      </c>
      <c r="M59" s="188">
        <f>IFERROR(VLOOKUP($B$59,C_400,15,FALSE),DAY($B$59))</f>
        <v>27</v>
      </c>
      <c r="N59" s="188">
        <f>IFERROR(VLOOKUP($B$59,C_410,14,FALSE),DAY($B$59))</f>
        <v>27</v>
      </c>
      <c r="O59" s="188">
        <f>IFERROR(VLOOKUP($B$59,C_415,13,FALSE),DAY($B$59))</f>
        <v>27</v>
      </c>
      <c r="P59" s="188">
        <f>IFERROR(VLOOKUP($B$59,C_420,12,FALSE),DAY($B$59))</f>
        <v>27</v>
      </c>
      <c r="Q59" s="188">
        <f>IFERROR(VLOOKUP($B$59,C_430,11,FALSE),DAY($B$59))</f>
        <v>27</v>
      </c>
      <c r="R59" s="188">
        <f>IFERROR(VLOOKUP($B$59,C_440,10,FALSE),DAY($B$59))</f>
        <v>27</v>
      </c>
      <c r="S59" s="188">
        <f>IFERROR(VLOOKUP($B$59,C_450,9,FALSE),DAY($B$59))</f>
        <v>27</v>
      </c>
      <c r="T59" s="188">
        <f>IFERROR(VLOOKUP($B$59,C_460,8,FALSE),DAY($B$59))</f>
        <v>27</v>
      </c>
      <c r="U59" s="188">
        <f>IFERROR(VLOOKUP($B$59,C_470,7,FALSE),DAY($B$59))</f>
        <v>27</v>
      </c>
      <c r="V59" s="188">
        <f>IFERROR(VLOOKUP($B$59,C_480,6,FALSE),DAY($B$59))</f>
        <v>27</v>
      </c>
      <c r="W59" s="188">
        <f>IFERROR(VLOOKUP($B$59,C_490,5,FALSE),DAY($B$59))</f>
        <v>27</v>
      </c>
      <c r="X59" s="188">
        <f>IFERROR(VLOOKUP($B$59,C_600,4,FALSE),DAY($B$59))</f>
        <v>27</v>
      </c>
      <c r="Y59" s="188">
        <f>IFERROR(VLOOKUP($B$59,C_610,3,FALSE),DAY($B$59))</f>
        <v>27</v>
      </c>
      <c r="Z59" s="188">
        <f>IFERROR(VLOOKUP($B$59,C_620,2,FALSE),DAY($B$59))</f>
        <v>27</v>
      </c>
    </row>
    <row r="60" spans="1:26">
      <c r="A60" s="128" t="s">
        <v>104</v>
      </c>
      <c r="B60" s="187">
        <v>41878</v>
      </c>
      <c r="C60" s="188">
        <f>IFERROR(VLOOKUP($B$60,C_100,25,FALSE),DAY($B$60))</f>
        <v>28</v>
      </c>
      <c r="D60" s="188">
        <f>IFERROR(VLOOKUP($B$60,C_120,24,FALSE),DAY($B$60))</f>
        <v>28</v>
      </c>
      <c r="E60" s="188">
        <f>IFERROR(VLOOKUP($B$60,C_130,23,FALSE),DAY($B$60))</f>
        <v>28</v>
      </c>
      <c r="F60" s="188" t="str">
        <f>IFERROR(VLOOKUP($B$60,C_400B,22,FALSE),DAY($B$60))</f>
        <v>◯</v>
      </c>
      <c r="G60" s="188">
        <f>IFERROR(VLOOKUP($B$60,C_140,21,FALSE),DAY($B$60))</f>
        <v>28</v>
      </c>
      <c r="H60" s="188">
        <f>IFERROR(VLOOKUP($B$60,C_150,20,FALSE),DAY($B$60))</f>
        <v>28</v>
      </c>
      <c r="I60" s="188">
        <f>IFERROR(VLOOKUP($B$60,C_200,19,FALSE),DAY($B$60))</f>
        <v>28</v>
      </c>
      <c r="J60" s="188">
        <f>IFERROR(VLOOKUP($B$60,C_210,18,FALSE),DAY($B$60))</f>
        <v>28</v>
      </c>
      <c r="K60" s="188">
        <f>IFERROR(VLOOKUP($B$60,C_350,17,FALSE),DAY($B$60))</f>
        <v>28</v>
      </c>
      <c r="L60" s="188">
        <f>IFERROR(VLOOKUP($B$60,C_355,16,FALSE),DAY($B$60))</f>
        <v>28</v>
      </c>
      <c r="M60" s="188">
        <f>IFERROR(VLOOKUP($B$60,C_400,15,FALSE),DAY($B$60))</f>
        <v>28</v>
      </c>
      <c r="N60" s="188">
        <f>IFERROR(VLOOKUP($B$60,C_410,14,FALSE),DAY($B$60))</f>
        <v>28</v>
      </c>
      <c r="O60" s="188">
        <f>IFERROR(VLOOKUP($B$60,C_415,13,FALSE),DAY($B$60))</f>
        <v>28</v>
      </c>
      <c r="P60" s="188">
        <f>IFERROR(VLOOKUP($B$60,C_420,12,FALSE),DAY($B$60))</f>
        <v>28</v>
      </c>
      <c r="Q60" s="188">
        <f>IFERROR(VLOOKUP($B$60,C_430,11,FALSE),DAY($B$60))</f>
        <v>28</v>
      </c>
      <c r="R60" s="188">
        <f>IFERROR(VLOOKUP($B$60,C_440,10,FALSE),DAY($B$60))</f>
        <v>28</v>
      </c>
      <c r="S60" s="188">
        <f>IFERROR(VLOOKUP($B$60,C_450,9,FALSE),DAY($B$60))</f>
        <v>28</v>
      </c>
      <c r="T60" s="188">
        <f>IFERROR(VLOOKUP($B$60,C_460,8,FALSE),DAY($B$60))</f>
        <v>28</v>
      </c>
      <c r="U60" s="188">
        <f>IFERROR(VLOOKUP($B$60,C_470,7,FALSE),DAY($B$60))</f>
        <v>28</v>
      </c>
      <c r="V60" s="188">
        <f>IFERROR(VLOOKUP($B$60,C_480,6,FALSE),DAY($B$60))</f>
        <v>28</v>
      </c>
      <c r="W60" s="188">
        <f>IFERROR(VLOOKUP($B$60,C_490,5,FALSE),DAY($B$60))</f>
        <v>28</v>
      </c>
      <c r="X60" s="188">
        <f>IFERROR(VLOOKUP($B$60,C_600,4,FALSE),DAY($B$60))</f>
        <v>28</v>
      </c>
      <c r="Y60" s="188">
        <f>IFERROR(VLOOKUP($B$60,C_610,3,FALSE),DAY($B$60))</f>
        <v>28</v>
      </c>
      <c r="Z60" s="188">
        <f>IFERROR(VLOOKUP($B$60,C_620,2,FALSE),DAY($B$60))</f>
        <v>28</v>
      </c>
    </row>
    <row r="61" spans="1:26">
      <c r="A61" s="128" t="s">
        <v>105</v>
      </c>
      <c r="B61" s="187">
        <v>41879</v>
      </c>
      <c r="C61" s="188">
        <f>IFERROR(VLOOKUP($B$61,C_100,25,FALSE),DAY($B$61))</f>
        <v>29</v>
      </c>
      <c r="D61" s="188">
        <f>IFERROR(VLOOKUP($B$61,C_120,24,FALSE),DAY($B$61))</f>
        <v>29</v>
      </c>
      <c r="E61" s="188">
        <f>IFERROR(VLOOKUP($B$61,C_130,23,FALSE),DAY($B$61))</f>
        <v>29</v>
      </c>
      <c r="F61" s="188" t="str">
        <f>IFERROR(VLOOKUP($B$61,C_400B,22,FALSE),DAY($B$61))</f>
        <v>◯</v>
      </c>
      <c r="G61" s="188">
        <f>IFERROR(VLOOKUP($B$61,C_140,21,FALSE),DAY($B$61))</f>
        <v>29</v>
      </c>
      <c r="H61" s="188">
        <f>IFERROR(VLOOKUP($B$61,C_150,20,FALSE),DAY($B$61))</f>
        <v>29</v>
      </c>
      <c r="I61" s="188">
        <f>IFERROR(VLOOKUP($B$61,C_200,19,FALSE),DAY($B$61))</f>
        <v>29</v>
      </c>
      <c r="J61" s="188">
        <f>IFERROR(VLOOKUP($B$61,C_210,18,FALSE),DAY($B$61))</f>
        <v>29</v>
      </c>
      <c r="K61" s="188">
        <f>IFERROR(VLOOKUP($B$61,C_350,17,FALSE),DAY($B$61))</f>
        <v>29</v>
      </c>
      <c r="L61" s="188">
        <f>IFERROR(VLOOKUP($B$61,C_355,16,FALSE),DAY($B$61))</f>
        <v>29</v>
      </c>
      <c r="M61" s="188">
        <f>IFERROR(VLOOKUP($B$61,C_400,15,FALSE),DAY($B$61))</f>
        <v>29</v>
      </c>
      <c r="N61" s="188">
        <f>IFERROR(VLOOKUP($B$61,C_410,14,FALSE),DAY($B$61))</f>
        <v>29</v>
      </c>
      <c r="O61" s="188">
        <f>IFERROR(VLOOKUP($B$61,C_415,13,FALSE),DAY($B$61))</f>
        <v>29</v>
      </c>
      <c r="P61" s="188">
        <f>IFERROR(VLOOKUP($B$61,C_420,12,FALSE),DAY($B$61))</f>
        <v>29</v>
      </c>
      <c r="Q61" s="188">
        <f>IFERROR(VLOOKUP($B$61,C_430,11,FALSE),DAY($B$61))</f>
        <v>29</v>
      </c>
      <c r="R61" s="188">
        <f>IFERROR(VLOOKUP($B$61,C_440,10,FALSE),DAY($B$61))</f>
        <v>29</v>
      </c>
      <c r="S61" s="188">
        <f>IFERROR(VLOOKUP($B$61,C_450,9,FALSE),DAY($B$61))</f>
        <v>29</v>
      </c>
      <c r="T61" s="188">
        <f>IFERROR(VLOOKUP($B$61,C_460,8,FALSE),DAY($B$61))</f>
        <v>29</v>
      </c>
      <c r="U61" s="188">
        <f>IFERROR(VLOOKUP($B$61,C_470,7,FALSE),DAY($B$61))</f>
        <v>29</v>
      </c>
      <c r="V61" s="188">
        <f>IFERROR(VLOOKUP($B$61,C_480,6,FALSE),DAY($B$61))</f>
        <v>29</v>
      </c>
      <c r="W61" s="188">
        <f>IFERROR(VLOOKUP($B$61,C_490,5,FALSE),DAY($B$61))</f>
        <v>29</v>
      </c>
      <c r="X61" s="188">
        <f>IFERROR(VLOOKUP($B$61,C_600,4,FALSE),DAY($B$61))</f>
        <v>29</v>
      </c>
      <c r="Y61" s="188">
        <f>IFERROR(VLOOKUP($B$61,C_610,3,FALSE),DAY($B$61))</f>
        <v>29</v>
      </c>
      <c r="Z61" s="188">
        <f>IFERROR(VLOOKUP($B$61,C_620,2,FALSE),DAY($B$61))</f>
        <v>29</v>
      </c>
    </row>
    <row r="62" spans="1:26">
      <c r="A62" s="128" t="s">
        <v>106</v>
      </c>
      <c r="B62" s="187">
        <v>41880</v>
      </c>
      <c r="C62" s="188">
        <f>IFERROR(VLOOKUP($B$62,C_100,25,FALSE),DAY($B$62))</f>
        <v>30</v>
      </c>
      <c r="D62" s="188">
        <f>IFERROR(VLOOKUP($B$62,C_120,24,FALSE),DAY($B$62))</f>
        <v>30</v>
      </c>
      <c r="E62" s="188">
        <f>IFERROR(VLOOKUP($B$62,C_130,23,FALSE),DAY($B$62))</f>
        <v>30</v>
      </c>
      <c r="F62" s="188" t="str">
        <f>IFERROR(VLOOKUP($B$62,C_400B,22,FALSE),DAY($B$62))</f>
        <v>◯</v>
      </c>
      <c r="G62" s="188">
        <f>IFERROR(VLOOKUP($B$62,C_140,21,FALSE),DAY($B$62))</f>
        <v>30</v>
      </c>
      <c r="H62" s="188">
        <f>IFERROR(VLOOKUP($B$62,C_150,20,FALSE),DAY($B$62))</f>
        <v>30</v>
      </c>
      <c r="I62" s="188">
        <f>IFERROR(VLOOKUP($B$62,C_200,19,FALSE),DAY($B$62))</f>
        <v>30</v>
      </c>
      <c r="J62" s="188">
        <f>IFERROR(VLOOKUP($B$62,C_210,18,FALSE),DAY($B$62))</f>
        <v>30</v>
      </c>
      <c r="K62" s="188">
        <f>IFERROR(VLOOKUP($B$62,C_350,17,FALSE),DAY($B$62))</f>
        <v>30</v>
      </c>
      <c r="L62" s="188">
        <f>IFERROR(VLOOKUP($B$62,C_355,16,FALSE),DAY($B$62))</f>
        <v>30</v>
      </c>
      <c r="M62" s="188">
        <f>IFERROR(VLOOKUP($B$62,C_400,15,FALSE),DAY($B$62))</f>
        <v>30</v>
      </c>
      <c r="N62" s="188">
        <f>IFERROR(VLOOKUP($B$62,C_410,14,FALSE),DAY($B$62))</f>
        <v>30</v>
      </c>
      <c r="O62" s="188">
        <f>IFERROR(VLOOKUP($B$62,C_415,13,FALSE),DAY($B$62))</f>
        <v>30</v>
      </c>
      <c r="P62" s="188">
        <f>IFERROR(VLOOKUP($B$62,C_420,12,FALSE),DAY($B$62))</f>
        <v>30</v>
      </c>
      <c r="Q62" s="188">
        <f>IFERROR(VLOOKUP($B$62,C_430,11,FALSE),DAY($B$62))</f>
        <v>30</v>
      </c>
      <c r="R62" s="188">
        <f>IFERROR(VLOOKUP($B$62,C_440,10,FALSE),DAY($B$62))</f>
        <v>30</v>
      </c>
      <c r="S62" s="188">
        <f>IFERROR(VLOOKUP($B$62,C_450,9,FALSE),DAY($B$62))</f>
        <v>30</v>
      </c>
      <c r="T62" s="188">
        <f>IFERROR(VLOOKUP($B$62,C_460,8,FALSE),DAY($B$62))</f>
        <v>30</v>
      </c>
      <c r="U62" s="188">
        <f>IFERROR(VLOOKUP($B$62,C_470,7,FALSE),DAY($B$62))</f>
        <v>30</v>
      </c>
      <c r="V62" s="188">
        <f>IFERROR(VLOOKUP($B$62,C_480,6,FALSE),DAY($B$62))</f>
        <v>30</v>
      </c>
      <c r="W62" s="188">
        <f>IFERROR(VLOOKUP($B$62,C_490,5,FALSE),DAY($B$62))</f>
        <v>30</v>
      </c>
      <c r="X62" s="188">
        <f>IFERROR(VLOOKUP($B$62,C_600,4,FALSE),DAY($B$62))</f>
        <v>30</v>
      </c>
      <c r="Y62" s="188">
        <f>IFERROR(VLOOKUP($B$62,C_610,3,FALSE),DAY($B$62))</f>
        <v>30</v>
      </c>
      <c r="Z62" s="188">
        <f>IFERROR(VLOOKUP($B$62,C_620,2,FALSE),DAY($B$62))</f>
        <v>30</v>
      </c>
    </row>
    <row r="63" spans="1:26">
      <c r="A63" s="128" t="s">
        <v>107</v>
      </c>
      <c r="B63" s="187">
        <v>41881</v>
      </c>
      <c r="C63" s="188">
        <f>IFERROR(VLOOKUP($B$63,C_100,25,FALSE),DAY($B$63))</f>
        <v>31</v>
      </c>
      <c r="D63" s="188">
        <f>IFERROR(VLOOKUP($B$63,C_120,24,FALSE),DAY($B$63))</f>
        <v>31</v>
      </c>
      <c r="E63" s="188">
        <f>IFERROR(VLOOKUP($B$63,C_130,23,FALSE),DAY($B$63))</f>
        <v>31</v>
      </c>
      <c r="F63" s="188" t="str">
        <f>IFERROR(VLOOKUP($B$63,C_400B,22,FALSE),DAY($B$63))</f>
        <v>◯</v>
      </c>
      <c r="G63" s="188">
        <f>IFERROR(VLOOKUP($B$63,C_140,21,FALSE),DAY($B$63))</f>
        <v>31</v>
      </c>
      <c r="H63" s="188">
        <f>IFERROR(VLOOKUP($B$63,C_150,20,FALSE),DAY($B$63))</f>
        <v>31</v>
      </c>
      <c r="I63" s="188">
        <f>IFERROR(VLOOKUP($B$63,C_200,19,FALSE),DAY($B$63))</f>
        <v>31</v>
      </c>
      <c r="J63" s="188">
        <f>IFERROR(VLOOKUP($B$63,C_210,18,FALSE),DAY($B$63))</f>
        <v>31</v>
      </c>
      <c r="K63" s="188">
        <f>IFERROR(VLOOKUP($B$63,C_350,17,FALSE),DAY($B$63))</f>
        <v>31</v>
      </c>
      <c r="L63" s="188">
        <f>IFERROR(VLOOKUP($B$63,C_355,16,FALSE),DAY($B$63))</f>
        <v>31</v>
      </c>
      <c r="M63" s="188">
        <f>IFERROR(VLOOKUP($B$63,C_400,15,FALSE),DAY($B$63))</f>
        <v>31</v>
      </c>
      <c r="N63" s="188">
        <f>IFERROR(VLOOKUP($B$63,C_410,14,FALSE),DAY($B$63))</f>
        <v>31</v>
      </c>
      <c r="O63" s="188">
        <f>IFERROR(VLOOKUP($B$63,C_415,13,FALSE),DAY($B$63))</f>
        <v>31</v>
      </c>
      <c r="P63" s="188">
        <f>IFERROR(VLOOKUP($B$63,C_420,12,FALSE),DAY($B$63))</f>
        <v>31</v>
      </c>
      <c r="Q63" s="188">
        <f>IFERROR(VLOOKUP($B$63,C_430,11,FALSE),DAY($B$63))</f>
        <v>31</v>
      </c>
      <c r="R63" s="188">
        <f>IFERROR(VLOOKUP($B$63,C_440,10,FALSE),DAY($B$63))</f>
        <v>31</v>
      </c>
      <c r="S63" s="188">
        <f>IFERROR(VLOOKUP($B$63,C_450,9,FALSE),DAY($B$63))</f>
        <v>31</v>
      </c>
      <c r="T63" s="188">
        <f>IFERROR(VLOOKUP($B$63,C_460,8,FALSE),DAY($B$63))</f>
        <v>31</v>
      </c>
      <c r="U63" s="188">
        <f>IFERROR(VLOOKUP($B$63,C_470,7,FALSE),DAY($B$63))</f>
        <v>31</v>
      </c>
      <c r="V63" s="188">
        <f>IFERROR(VLOOKUP($B$63,C_480,6,FALSE),DAY($B$63))</f>
        <v>31</v>
      </c>
      <c r="W63" s="188">
        <f>IFERROR(VLOOKUP($B$63,C_490,5,FALSE),DAY($B$63))</f>
        <v>31</v>
      </c>
      <c r="X63" s="188">
        <f>IFERROR(VLOOKUP($B$63,C_600,4,FALSE),DAY($B$63))</f>
        <v>31</v>
      </c>
      <c r="Y63" s="188">
        <f>IFERROR(VLOOKUP($B$63,C_610,3,FALSE),DAY($B$63))</f>
        <v>31</v>
      </c>
      <c r="Z63" s="188">
        <f>IFERROR(VLOOKUP($B$63,C_620,2,FALSE),DAY($B$63))</f>
        <v>31</v>
      </c>
    </row>
    <row r="64" spans="1:26">
      <c r="A64" s="182" t="s">
        <v>108</v>
      </c>
      <c r="B64" s="186">
        <v>41882</v>
      </c>
      <c r="C64" s="188">
        <f>IFERROR(VLOOKUP($B$64,C_100,25,FALSE),DAY($B$64))</f>
        <v>1</v>
      </c>
      <c r="D64" s="188">
        <f>IFERROR(VLOOKUP($B$64,C_120,24,FALSE),DAY($B$64))</f>
        <v>1</v>
      </c>
      <c r="E64" s="188">
        <f>IFERROR(VLOOKUP($B$64,C_130,23,FALSE),DAY($B$64))</f>
        <v>1</v>
      </c>
      <c r="F64" s="188" t="str">
        <f>IFERROR(VLOOKUP($B$64,C_400B,22,FALSE),DAY($B$64))</f>
        <v>◯</v>
      </c>
      <c r="G64" s="188">
        <f>IFERROR(VLOOKUP($B$64,C_140,21,FALSE),DAY($B$64))</f>
        <v>1</v>
      </c>
      <c r="H64" s="188">
        <f>IFERROR(VLOOKUP($B$64,C_150,20,FALSE),DAY($B$64))</f>
        <v>1</v>
      </c>
      <c r="I64" s="188">
        <f>IFERROR(VLOOKUP($B$64,C_200,19,FALSE),DAY($B$64))</f>
        <v>1</v>
      </c>
      <c r="J64" s="188">
        <f>IFERROR(VLOOKUP($B$64,C_210,18,FALSE),DAY($B$64))</f>
        <v>1</v>
      </c>
      <c r="K64" s="188">
        <f>IFERROR(VLOOKUP($B$64,C_350,17,FALSE),DAY($B$64))</f>
        <v>1</v>
      </c>
      <c r="L64" s="188">
        <f>IFERROR(VLOOKUP($B$64,C_355,16,FALSE),DAY($B$64))</f>
        <v>1</v>
      </c>
      <c r="M64" s="188">
        <f>IFERROR(VLOOKUP($B$64,C_400,15,FALSE),DAY($B$64))</f>
        <v>1</v>
      </c>
      <c r="N64" s="188">
        <f>IFERROR(VLOOKUP($B$64,C_410,14,FALSE),DAY($B$64))</f>
        <v>1</v>
      </c>
      <c r="O64" s="188">
        <f>IFERROR(VLOOKUP($B$64,C_415,13,FALSE),DAY($B$64))</f>
        <v>1</v>
      </c>
      <c r="P64" s="188">
        <f>IFERROR(VLOOKUP($B$64,C_420,12,FALSE),DAY($B$64))</f>
        <v>1</v>
      </c>
      <c r="Q64" s="188">
        <f>IFERROR(VLOOKUP($B$64,C_430,11,FALSE),DAY($B$64))</f>
        <v>1</v>
      </c>
      <c r="R64" s="188">
        <f>IFERROR(VLOOKUP($B$64,C_440,10,FALSE),DAY($B$64))</f>
        <v>1</v>
      </c>
      <c r="S64" s="188">
        <f>IFERROR(VLOOKUP($B$64,C_450,9,FALSE),DAY($B$64))</f>
        <v>1</v>
      </c>
      <c r="T64" s="188">
        <f>IFERROR(VLOOKUP($B$64,C_460,8,FALSE),DAY($B$64))</f>
        <v>1</v>
      </c>
      <c r="U64" s="188">
        <f>IFERROR(VLOOKUP($B$64,C_470,7,FALSE),DAY($B$64))</f>
        <v>1</v>
      </c>
      <c r="V64" s="188">
        <f>IFERROR(VLOOKUP($B$64,C_480,6,FALSE),DAY($B$64))</f>
        <v>1</v>
      </c>
      <c r="W64" s="188">
        <f>IFERROR(VLOOKUP($B$64,C_490,5,FALSE),DAY($B$64))</f>
        <v>1</v>
      </c>
      <c r="X64" s="188">
        <f>IFERROR(VLOOKUP($B$64,C_600,4,FALSE),DAY($B$64))</f>
        <v>1</v>
      </c>
      <c r="Y64" s="188">
        <f>IFERROR(VLOOKUP($B$64,C_610,3,FALSE),DAY($B$64))</f>
        <v>1</v>
      </c>
      <c r="Z64" s="188">
        <f>IFERROR(VLOOKUP($B$64,C_620,2,FALSE),DAY($B$64))</f>
        <v>1</v>
      </c>
    </row>
    <row r="65" spans="1:26">
      <c r="A65" s="182" t="s">
        <v>102</v>
      </c>
      <c r="B65" s="186">
        <v>41883</v>
      </c>
      <c r="C65" s="188">
        <f>IFERROR(VLOOKUP($B$65,C_100,25,FALSE),DAY($B$65))</f>
        <v>2</v>
      </c>
      <c r="D65" s="188">
        <f>IFERROR(VLOOKUP($B$65,C_120,24,FALSE),DAY($B$65))</f>
        <v>2</v>
      </c>
      <c r="E65" s="188">
        <f>IFERROR(VLOOKUP($B$65,C_130,23,FALSE),DAY($B$65))</f>
        <v>2</v>
      </c>
      <c r="F65" s="188" t="str">
        <f>IFERROR(VLOOKUP($B$65,C_400B,22,FALSE),DAY($B$65))</f>
        <v>◯</v>
      </c>
      <c r="G65" s="188">
        <f>IFERROR(VLOOKUP($B$65,C_140,21,FALSE),DAY($B$65))</f>
        <v>2</v>
      </c>
      <c r="H65" s="188">
        <f>IFERROR(VLOOKUP($B$65,C_150,20,FALSE),DAY($B$65))</f>
        <v>2</v>
      </c>
      <c r="I65" s="188">
        <f>IFERROR(VLOOKUP($B$65,C_200,19,FALSE),DAY($B$65))</f>
        <v>2</v>
      </c>
      <c r="J65" s="188">
        <f>IFERROR(VLOOKUP($B$65,C_210,18,FALSE),DAY($B$65))</f>
        <v>2</v>
      </c>
      <c r="K65" s="188">
        <f>IFERROR(VLOOKUP($B$65,C_350,17,FALSE),DAY($B$65))</f>
        <v>2</v>
      </c>
      <c r="L65" s="188">
        <f>IFERROR(VLOOKUP($B$65,C_355,16,FALSE),DAY($B$65))</f>
        <v>2</v>
      </c>
      <c r="M65" s="188">
        <f>IFERROR(VLOOKUP($B$65,C_400,15,FALSE),DAY($B$65))</f>
        <v>2</v>
      </c>
      <c r="N65" s="188">
        <f>IFERROR(VLOOKUP($B$65,C_410,14,FALSE),DAY($B$65))</f>
        <v>2</v>
      </c>
      <c r="O65" s="188">
        <f>IFERROR(VLOOKUP($B$65,C_415,13,FALSE),DAY($B$65))</f>
        <v>2</v>
      </c>
      <c r="P65" s="188">
        <f>IFERROR(VLOOKUP($B$65,C_420,12,FALSE),DAY($B$65))</f>
        <v>2</v>
      </c>
      <c r="Q65" s="188">
        <f>IFERROR(VLOOKUP($B$65,C_430,11,FALSE),DAY($B$65))</f>
        <v>2</v>
      </c>
      <c r="R65" s="188">
        <f>IFERROR(VLOOKUP($B$65,C_440,10,FALSE),DAY($B$65))</f>
        <v>2</v>
      </c>
      <c r="S65" s="188">
        <f>IFERROR(VLOOKUP($B$65,C_450,9,FALSE),DAY($B$65))</f>
        <v>2</v>
      </c>
      <c r="T65" s="188">
        <f>IFERROR(VLOOKUP($B$65,C_460,8,FALSE),DAY($B$65))</f>
        <v>2</v>
      </c>
      <c r="U65" s="188">
        <f>IFERROR(VLOOKUP($B$65,C_470,7,FALSE),DAY($B$65))</f>
        <v>2</v>
      </c>
      <c r="V65" s="188">
        <f>IFERROR(VLOOKUP($B$65,C_480,6,FALSE),DAY($B$65))</f>
        <v>2</v>
      </c>
      <c r="W65" s="188">
        <f>IFERROR(VLOOKUP($B$65,C_490,5,FALSE),DAY($B$65))</f>
        <v>2</v>
      </c>
      <c r="X65" s="188">
        <f>IFERROR(VLOOKUP($B$65,C_600,4,FALSE),DAY($B$65))</f>
        <v>2</v>
      </c>
      <c r="Y65" s="188">
        <f>IFERROR(VLOOKUP($B$65,C_610,3,FALSE),DAY($B$65))</f>
        <v>2</v>
      </c>
      <c r="Z65" s="188">
        <f>IFERROR(VLOOKUP($B$65,C_620,2,FALSE),DAY($B$65))</f>
        <v>2</v>
      </c>
    </row>
    <row r="66" spans="1:26">
      <c r="A66" s="128" t="s">
        <v>103</v>
      </c>
      <c r="B66" s="187">
        <v>41884</v>
      </c>
      <c r="C66" s="188" t="str">
        <f>IFERROR(VLOOKUP($B$66,C_100,25,FALSE),DAY($B$66))</f>
        <v>◯</v>
      </c>
      <c r="D66" s="188" t="str">
        <f>IFERROR(VLOOKUP($B$66,C_120,24,FALSE),DAY($B$66))</f>
        <v>●</v>
      </c>
      <c r="E66" s="188" t="str">
        <f>IFERROR(VLOOKUP($B$66,C_130,23,FALSE),DAY($B$66))</f>
        <v>●</v>
      </c>
      <c r="F66" s="188" t="str">
        <f>IFERROR(VLOOKUP($B$66,C_400B,22,FALSE),DAY($B$66))</f>
        <v>◯</v>
      </c>
      <c r="G66" s="188" t="str">
        <f>IFERROR(VLOOKUP($B$66,C_140,21,FALSE),DAY($B$66))</f>
        <v>●</v>
      </c>
      <c r="H66" s="188" t="str">
        <f>IFERROR(VLOOKUP($B$66,C_150,20,FALSE),DAY($B$66))</f>
        <v>●</v>
      </c>
      <c r="I66" s="188" t="str">
        <f>IFERROR(VLOOKUP($B$66,C_200,19,FALSE),DAY($B$66))</f>
        <v>●</v>
      </c>
      <c r="J66" s="188" t="str">
        <f>IFERROR(VLOOKUP($B$66,C_210,18,FALSE),DAY($B$66))</f>
        <v>●</v>
      </c>
      <c r="K66" s="188" t="str">
        <f>IFERROR(VLOOKUP($B$66,C_350,17,FALSE),DAY($B$66))</f>
        <v>●</v>
      </c>
      <c r="L66" s="188" t="str">
        <f>IFERROR(VLOOKUP($B$66,C_355,16,FALSE),DAY($B$66))</f>
        <v>●</v>
      </c>
      <c r="M66" s="188" t="str">
        <f>IFERROR(VLOOKUP($B$66,C_400,15,FALSE),DAY($B$66))</f>
        <v>●</v>
      </c>
      <c r="N66" s="188" t="str">
        <f>IFERROR(VLOOKUP($B$66,C_410,14,FALSE),DAY($B$66))</f>
        <v>●</v>
      </c>
      <c r="O66" s="188" t="str">
        <f>IFERROR(VLOOKUP($B$66,C_415,13,FALSE),DAY($B$66))</f>
        <v>●</v>
      </c>
      <c r="P66" s="188" t="str">
        <f>IFERROR(VLOOKUP($B$66,C_420,12,FALSE),DAY($B$66))</f>
        <v>●</v>
      </c>
      <c r="Q66" s="188" t="str">
        <f>IFERROR(VLOOKUP($B$66,C_430,11,FALSE),DAY($B$66))</f>
        <v>●</v>
      </c>
      <c r="R66" s="188" t="str">
        <f>IFERROR(VLOOKUP($B$66,C_440,10,FALSE),DAY($B$66))</f>
        <v>●</v>
      </c>
      <c r="S66" s="188" t="str">
        <f>IFERROR(VLOOKUP($B$66,C_450,9,FALSE),DAY($B$66))</f>
        <v>●</v>
      </c>
      <c r="T66" s="188" t="str">
        <f>IFERROR(VLOOKUP($B$66,C_460,8,FALSE),DAY($B$66))</f>
        <v>●</v>
      </c>
      <c r="U66" s="188" t="str">
        <f>IFERROR(VLOOKUP($B$66,C_470,7,FALSE),DAY($B$66))</f>
        <v>●</v>
      </c>
      <c r="V66" s="188" t="str">
        <f>IFERROR(VLOOKUP($B$66,C_480,6,FALSE),DAY($B$66))</f>
        <v>●</v>
      </c>
      <c r="W66" s="188" t="str">
        <f>IFERROR(VLOOKUP($B$66,C_490,5,FALSE),DAY($B$66))</f>
        <v>◯</v>
      </c>
      <c r="X66" s="188" t="str">
        <f>IFERROR(VLOOKUP($B$66,C_600,4,FALSE),DAY($B$66))</f>
        <v>●</v>
      </c>
      <c r="Y66" s="188" t="str">
        <f>IFERROR(VLOOKUP($B$66,C_610,3,FALSE),DAY($B$66))</f>
        <v>●</v>
      </c>
      <c r="Z66" s="188" t="str">
        <f>IFERROR(VLOOKUP($B$66,C_620,2,FALSE),DAY($B$66))</f>
        <v>●</v>
      </c>
    </row>
    <row r="67" spans="1:26">
      <c r="A67" s="128" t="s">
        <v>104</v>
      </c>
      <c r="B67" s="187">
        <v>41885</v>
      </c>
      <c r="C67" s="188">
        <f>IFERROR(VLOOKUP($B$67,C_100,25,FALSE),DAY($B$67))</f>
        <v>4</v>
      </c>
      <c r="D67" s="188">
        <f>IFERROR(VLOOKUP($B$67,C_120,24,FALSE),DAY($B$67))</f>
        <v>4</v>
      </c>
      <c r="E67" s="188">
        <f>IFERROR(VLOOKUP($B$67,C_130,23,FALSE),DAY($B$67))</f>
        <v>4</v>
      </c>
      <c r="F67" s="188" t="str">
        <f>IFERROR(VLOOKUP($B$67,C_400B,22,FALSE),DAY($B$67))</f>
        <v>◯</v>
      </c>
      <c r="G67" s="188">
        <f>IFERROR(VLOOKUP($B$67,C_140,21,FALSE),DAY($B$67))</f>
        <v>4</v>
      </c>
      <c r="H67" s="188">
        <f>IFERROR(VLOOKUP($B$67,C_150,20,FALSE),DAY($B$67))</f>
        <v>4</v>
      </c>
      <c r="I67" s="188">
        <f>IFERROR(VLOOKUP($B$67,C_200,19,FALSE),DAY($B$67))</f>
        <v>4</v>
      </c>
      <c r="J67" s="188">
        <f>IFERROR(VLOOKUP($B$67,C_210,18,FALSE),DAY($B$67))</f>
        <v>4</v>
      </c>
      <c r="K67" s="188">
        <f>IFERROR(VLOOKUP($B$67,C_350,17,FALSE),DAY($B$67))</f>
        <v>4</v>
      </c>
      <c r="L67" s="188">
        <f>IFERROR(VLOOKUP($B$67,C_355,16,FALSE),DAY($B$67))</f>
        <v>4</v>
      </c>
      <c r="M67" s="188">
        <f>IFERROR(VLOOKUP($B$67,C_400,15,FALSE),DAY($B$67))</f>
        <v>4</v>
      </c>
      <c r="N67" s="188">
        <f>IFERROR(VLOOKUP($B$67,C_410,14,FALSE),DAY($B$67))</f>
        <v>4</v>
      </c>
      <c r="O67" s="188">
        <f>IFERROR(VLOOKUP($B$67,C_415,13,FALSE),DAY($B$67))</f>
        <v>4</v>
      </c>
      <c r="P67" s="188">
        <f>IFERROR(VLOOKUP($B$67,C_420,12,FALSE),DAY($B$67))</f>
        <v>4</v>
      </c>
      <c r="Q67" s="188">
        <f>IFERROR(VLOOKUP($B$67,C_430,11,FALSE),DAY($B$67))</f>
        <v>4</v>
      </c>
      <c r="R67" s="188">
        <f>IFERROR(VLOOKUP($B$67,C_440,10,FALSE),DAY($B$67))</f>
        <v>4</v>
      </c>
      <c r="S67" s="188">
        <f>IFERROR(VLOOKUP($B$67,C_450,9,FALSE),DAY($B$67))</f>
        <v>4</v>
      </c>
      <c r="T67" s="188">
        <f>IFERROR(VLOOKUP($B$67,C_460,8,FALSE),DAY($B$67))</f>
        <v>4</v>
      </c>
      <c r="U67" s="188">
        <f>IFERROR(VLOOKUP($B$67,C_470,7,FALSE),DAY($B$67))</f>
        <v>4</v>
      </c>
      <c r="V67" s="188">
        <f>IFERROR(VLOOKUP($B$67,C_480,6,FALSE),DAY($B$67))</f>
        <v>4</v>
      </c>
      <c r="W67" s="188">
        <f>IFERROR(VLOOKUP($B$67,C_490,5,FALSE),DAY($B$67))</f>
        <v>4</v>
      </c>
      <c r="X67" s="188">
        <f>IFERROR(VLOOKUP($B$67,C_600,4,FALSE),DAY($B$67))</f>
        <v>4</v>
      </c>
      <c r="Y67" s="188">
        <f>IFERROR(VLOOKUP($B$67,C_610,3,FALSE),DAY($B$67))</f>
        <v>4</v>
      </c>
      <c r="Z67" s="188">
        <f>IFERROR(VLOOKUP($B$67,C_620,2,FALSE),DAY($B$67))</f>
        <v>4</v>
      </c>
    </row>
    <row r="68" spans="1:26">
      <c r="A68" s="128" t="s">
        <v>105</v>
      </c>
      <c r="B68" s="187">
        <v>41886</v>
      </c>
      <c r="C68" s="188">
        <f>IFERROR(VLOOKUP($B$68,C_100,25,FALSE),DAY($B$68))</f>
        <v>5</v>
      </c>
      <c r="D68" s="188">
        <f>IFERROR(VLOOKUP($B$68,C_120,24,FALSE),DAY($B$68))</f>
        <v>5</v>
      </c>
      <c r="E68" s="188">
        <f>IFERROR(VLOOKUP($B$68,C_130,23,FALSE),DAY($B$68))</f>
        <v>5</v>
      </c>
      <c r="F68" s="188" t="str">
        <f>IFERROR(VLOOKUP($B$68,C_400B,22,FALSE),DAY($B$68))</f>
        <v>◯</v>
      </c>
      <c r="G68" s="188">
        <f>IFERROR(VLOOKUP($B$68,C_140,21,FALSE),DAY($B$68))</f>
        <v>5</v>
      </c>
      <c r="H68" s="188">
        <f>IFERROR(VLOOKUP($B$68,C_150,20,FALSE),DAY($B$68))</f>
        <v>5</v>
      </c>
      <c r="I68" s="188">
        <f>IFERROR(VLOOKUP($B$68,C_200,19,FALSE),DAY($B$68))</f>
        <v>5</v>
      </c>
      <c r="J68" s="188">
        <f>IFERROR(VLOOKUP($B$68,C_210,18,FALSE),DAY($B$68))</f>
        <v>5</v>
      </c>
      <c r="K68" s="188">
        <f>IFERROR(VLOOKUP($B$68,C_350,17,FALSE),DAY($B$68))</f>
        <v>5</v>
      </c>
      <c r="L68" s="188">
        <f>IFERROR(VLOOKUP($B$68,C_355,16,FALSE),DAY($B$68))</f>
        <v>5</v>
      </c>
      <c r="M68" s="188">
        <f>IFERROR(VLOOKUP($B$68,C_400,15,FALSE),DAY($B$68))</f>
        <v>5</v>
      </c>
      <c r="N68" s="188">
        <f>IFERROR(VLOOKUP($B$68,C_410,14,FALSE),DAY($B$68))</f>
        <v>5</v>
      </c>
      <c r="O68" s="188">
        <f>IFERROR(VLOOKUP($B$68,C_415,13,FALSE),DAY($B$68))</f>
        <v>5</v>
      </c>
      <c r="P68" s="188">
        <f>IFERROR(VLOOKUP($B$68,C_420,12,FALSE),DAY($B$68))</f>
        <v>5</v>
      </c>
      <c r="Q68" s="188">
        <f>IFERROR(VLOOKUP($B$68,C_430,11,FALSE),DAY($B$68))</f>
        <v>5</v>
      </c>
      <c r="R68" s="188">
        <f>IFERROR(VLOOKUP($B$68,C_440,10,FALSE),DAY($B$68))</f>
        <v>5</v>
      </c>
      <c r="S68" s="188">
        <f>IFERROR(VLOOKUP($B$68,C_450,9,FALSE),DAY($B$68))</f>
        <v>5</v>
      </c>
      <c r="T68" s="188">
        <f>IFERROR(VLOOKUP($B$68,C_460,8,FALSE),DAY($B$68))</f>
        <v>5</v>
      </c>
      <c r="U68" s="188">
        <f>IFERROR(VLOOKUP($B$68,C_470,7,FALSE),DAY($B$68))</f>
        <v>5</v>
      </c>
      <c r="V68" s="188">
        <f>IFERROR(VLOOKUP($B$68,C_480,6,FALSE),DAY($B$68))</f>
        <v>5</v>
      </c>
      <c r="W68" s="188">
        <f>IFERROR(VLOOKUP($B$68,C_490,5,FALSE),DAY($B$68))</f>
        <v>5</v>
      </c>
      <c r="X68" s="188">
        <f>IFERROR(VLOOKUP($B$68,C_600,4,FALSE),DAY($B$68))</f>
        <v>5</v>
      </c>
      <c r="Y68" s="188">
        <f>IFERROR(VLOOKUP($B$68,C_610,3,FALSE),DAY($B$68))</f>
        <v>5</v>
      </c>
      <c r="Z68" s="188">
        <f>IFERROR(VLOOKUP($B$68,C_620,2,FALSE),DAY($B$68))</f>
        <v>5</v>
      </c>
    </row>
    <row r="69" spans="1:26">
      <c r="A69" s="128" t="s">
        <v>106</v>
      </c>
      <c r="B69" s="187">
        <v>41887</v>
      </c>
      <c r="C69" s="188">
        <f>IFERROR(VLOOKUP($B$69,C_100,25,FALSE),DAY($B$69))</f>
        <v>6</v>
      </c>
      <c r="D69" s="188">
        <f>IFERROR(VLOOKUP($B$69,C_120,24,FALSE),DAY($B$69))</f>
        <v>6</v>
      </c>
      <c r="E69" s="188">
        <f>IFERROR(VLOOKUP($B$69,C_130,23,FALSE),DAY($B$69))</f>
        <v>6</v>
      </c>
      <c r="F69" s="188" t="str">
        <f>IFERROR(VLOOKUP($B$69,C_400B,22,FALSE),DAY($B$69))</f>
        <v>◯</v>
      </c>
      <c r="G69" s="188">
        <f>IFERROR(VLOOKUP($B$69,C_140,21,FALSE),DAY($B$69))</f>
        <v>6</v>
      </c>
      <c r="H69" s="188">
        <f>IFERROR(VLOOKUP($B$69,C_150,20,FALSE),DAY($B$69))</f>
        <v>6</v>
      </c>
      <c r="I69" s="188">
        <f>IFERROR(VLOOKUP($B$69,C_200,19,FALSE),DAY($B$69))</f>
        <v>6</v>
      </c>
      <c r="J69" s="188">
        <f>IFERROR(VLOOKUP($B$69,C_210,18,FALSE),DAY($B$69))</f>
        <v>6</v>
      </c>
      <c r="K69" s="188">
        <f>IFERROR(VLOOKUP($B$69,C_350,17,FALSE),DAY($B$69))</f>
        <v>6</v>
      </c>
      <c r="L69" s="188">
        <f>IFERROR(VLOOKUP($B$69,C_355,16,FALSE),DAY($B$69))</f>
        <v>6</v>
      </c>
      <c r="M69" s="188">
        <f>IFERROR(VLOOKUP($B$69,C_400,15,FALSE),DAY($B$69))</f>
        <v>6</v>
      </c>
      <c r="N69" s="188">
        <f>IFERROR(VLOOKUP($B$69,C_410,14,FALSE),DAY($B$69))</f>
        <v>6</v>
      </c>
      <c r="O69" s="188">
        <f>IFERROR(VLOOKUP($B$69,C_415,13,FALSE),DAY($B$69))</f>
        <v>6</v>
      </c>
      <c r="P69" s="188">
        <f>IFERROR(VLOOKUP($B$69,C_420,12,FALSE),DAY($B$69))</f>
        <v>6</v>
      </c>
      <c r="Q69" s="188">
        <f>IFERROR(VLOOKUP($B$69,C_430,11,FALSE),DAY($B$69))</f>
        <v>6</v>
      </c>
      <c r="R69" s="188">
        <f>IFERROR(VLOOKUP($B$69,C_440,10,FALSE),DAY($B$69))</f>
        <v>6</v>
      </c>
      <c r="S69" s="188">
        <f>IFERROR(VLOOKUP($B$69,C_450,9,FALSE),DAY($B$69))</f>
        <v>6</v>
      </c>
      <c r="T69" s="188">
        <f>IFERROR(VLOOKUP($B$69,C_460,8,FALSE),DAY($B$69))</f>
        <v>6</v>
      </c>
      <c r="U69" s="188">
        <f>IFERROR(VLOOKUP($B$69,C_470,7,FALSE),DAY($B$69))</f>
        <v>6</v>
      </c>
      <c r="V69" s="188">
        <f>IFERROR(VLOOKUP($B$69,C_480,6,FALSE),DAY($B$69))</f>
        <v>6</v>
      </c>
      <c r="W69" s="188">
        <f>IFERROR(VLOOKUP($B$69,C_490,5,FALSE),DAY($B$69))</f>
        <v>6</v>
      </c>
      <c r="X69" s="188">
        <f>IFERROR(VLOOKUP($B$69,C_600,4,FALSE),DAY($B$69))</f>
        <v>6</v>
      </c>
      <c r="Y69" s="188">
        <f>IFERROR(VLOOKUP($B$69,C_610,3,FALSE),DAY($B$69))</f>
        <v>6</v>
      </c>
      <c r="Z69" s="188">
        <f>IFERROR(VLOOKUP($B$69,C_620,2,FALSE),DAY($B$69))</f>
        <v>6</v>
      </c>
    </row>
    <row r="70" spans="1:26">
      <c r="A70" s="128" t="s">
        <v>107</v>
      </c>
      <c r="B70" s="187">
        <v>41888</v>
      </c>
      <c r="C70" s="188">
        <f>IFERROR(VLOOKUP($B$70,C_100,25,FALSE),DAY($B$70))</f>
        <v>7</v>
      </c>
      <c r="D70" s="188">
        <f>IFERROR(VLOOKUP($B$70,C_120,24,FALSE),DAY($B$70))</f>
        <v>7</v>
      </c>
      <c r="E70" s="188">
        <f>IFERROR(VLOOKUP($B$70,C_130,23,FALSE),DAY($B$70))</f>
        <v>7</v>
      </c>
      <c r="F70" s="188" t="str">
        <f>IFERROR(VLOOKUP($B$70,C_400B,22,FALSE),DAY($B$70))</f>
        <v>◯</v>
      </c>
      <c r="G70" s="188">
        <f>IFERROR(VLOOKUP($B$70,C_140,21,FALSE),DAY($B$70))</f>
        <v>7</v>
      </c>
      <c r="H70" s="188">
        <f>IFERROR(VLOOKUP($B$70,C_150,20,FALSE),DAY($B$70))</f>
        <v>7</v>
      </c>
      <c r="I70" s="188">
        <f>IFERROR(VLOOKUP($B$70,C_200,19,FALSE),DAY($B$70))</f>
        <v>7</v>
      </c>
      <c r="J70" s="188">
        <f>IFERROR(VLOOKUP($B$70,C_210,18,FALSE),DAY($B$70))</f>
        <v>7</v>
      </c>
      <c r="K70" s="188">
        <f>IFERROR(VLOOKUP($B$70,C_350,17,FALSE),DAY($B$70))</f>
        <v>7</v>
      </c>
      <c r="L70" s="188">
        <f>IFERROR(VLOOKUP($B$70,C_355,16,FALSE),DAY($B$70))</f>
        <v>7</v>
      </c>
      <c r="M70" s="188">
        <f>IFERROR(VLOOKUP($B$70,C_400,15,FALSE),DAY($B$70))</f>
        <v>7</v>
      </c>
      <c r="N70" s="188">
        <f>IFERROR(VLOOKUP($B$70,C_410,14,FALSE),DAY($B$70))</f>
        <v>7</v>
      </c>
      <c r="O70" s="188">
        <f>IFERROR(VLOOKUP($B$70,C_415,13,FALSE),DAY($B$70))</f>
        <v>7</v>
      </c>
      <c r="P70" s="188">
        <f>IFERROR(VLOOKUP($B$70,C_420,12,FALSE),DAY($B$70))</f>
        <v>7</v>
      </c>
      <c r="Q70" s="188">
        <f>IFERROR(VLOOKUP($B$70,C_430,11,FALSE),DAY($B$70))</f>
        <v>7</v>
      </c>
      <c r="R70" s="188">
        <f>IFERROR(VLOOKUP($B$70,C_440,10,FALSE),DAY($B$70))</f>
        <v>7</v>
      </c>
      <c r="S70" s="188">
        <f>IFERROR(VLOOKUP($B$70,C_450,9,FALSE),DAY($B$70))</f>
        <v>7</v>
      </c>
      <c r="T70" s="188">
        <f>IFERROR(VLOOKUP($B$70,C_460,8,FALSE),DAY($B$70))</f>
        <v>7</v>
      </c>
      <c r="U70" s="188">
        <f>IFERROR(VLOOKUP($B$70,C_470,7,FALSE),DAY($B$70))</f>
        <v>7</v>
      </c>
      <c r="V70" s="188">
        <f>IFERROR(VLOOKUP($B$70,C_480,6,FALSE),DAY($B$70))</f>
        <v>7</v>
      </c>
      <c r="W70" s="188">
        <f>IFERROR(VLOOKUP($B$70,C_490,5,FALSE),DAY($B$70))</f>
        <v>7</v>
      </c>
      <c r="X70" s="188">
        <f>IFERROR(VLOOKUP($B$70,C_600,4,FALSE),DAY($B$70))</f>
        <v>7</v>
      </c>
      <c r="Y70" s="188">
        <f>IFERROR(VLOOKUP($B$70,C_610,3,FALSE),DAY($B$70))</f>
        <v>7</v>
      </c>
      <c r="Z70" s="188">
        <f>IFERROR(VLOOKUP($B$70,C_620,2,FALSE),DAY($B$70))</f>
        <v>7</v>
      </c>
    </row>
    <row r="71" spans="1:26">
      <c r="A71" s="182" t="s">
        <v>108</v>
      </c>
      <c r="B71" s="186">
        <v>41889</v>
      </c>
      <c r="C71" s="188">
        <f>IFERROR(VLOOKUP($B$71,C_100,25,FALSE),DAY($B$71))</f>
        <v>8</v>
      </c>
      <c r="D71" s="188">
        <f>IFERROR(VLOOKUP($B$71,C_120,24,FALSE),DAY($B$71))</f>
        <v>8</v>
      </c>
      <c r="E71" s="188">
        <f>IFERROR(VLOOKUP($B$71,C_130,23,FALSE),DAY($B$71))</f>
        <v>8</v>
      </c>
      <c r="F71" s="188" t="str">
        <f>IFERROR(VLOOKUP($B$71,C_400B,22,FALSE),DAY($B$71))</f>
        <v>◯</v>
      </c>
      <c r="G71" s="188">
        <f>IFERROR(VLOOKUP($B$71,C_140,21,FALSE),DAY($B$71))</f>
        <v>8</v>
      </c>
      <c r="H71" s="188">
        <f>IFERROR(VLOOKUP($B$71,C_150,20,FALSE),DAY($B$71))</f>
        <v>8</v>
      </c>
      <c r="I71" s="188">
        <f>IFERROR(VLOOKUP($B$71,C_200,19,FALSE),DAY($B$71))</f>
        <v>8</v>
      </c>
      <c r="J71" s="188">
        <f>IFERROR(VLOOKUP($B$71,C_210,18,FALSE),DAY($B$71))</f>
        <v>8</v>
      </c>
      <c r="K71" s="188">
        <f>IFERROR(VLOOKUP($B$71,C_350,17,FALSE),DAY($B$71))</f>
        <v>8</v>
      </c>
      <c r="L71" s="188">
        <f>IFERROR(VLOOKUP($B$71,C_355,16,FALSE),DAY($B$71))</f>
        <v>8</v>
      </c>
      <c r="M71" s="188">
        <f>IFERROR(VLOOKUP($B$71,C_400,15,FALSE),DAY($B$71))</f>
        <v>8</v>
      </c>
      <c r="N71" s="188">
        <f>IFERROR(VLOOKUP($B$71,C_410,14,FALSE),DAY($B$71))</f>
        <v>8</v>
      </c>
      <c r="O71" s="188">
        <f>IFERROR(VLOOKUP($B$71,C_415,13,FALSE),DAY($B$71))</f>
        <v>8</v>
      </c>
      <c r="P71" s="188">
        <f>IFERROR(VLOOKUP($B$71,C_420,12,FALSE),DAY($B$71))</f>
        <v>8</v>
      </c>
      <c r="Q71" s="188">
        <f>IFERROR(VLOOKUP($B$71,C_430,11,FALSE),DAY($B$71))</f>
        <v>8</v>
      </c>
      <c r="R71" s="188">
        <f>IFERROR(VLOOKUP($B$71,C_440,10,FALSE),DAY($B$71))</f>
        <v>8</v>
      </c>
      <c r="S71" s="188">
        <f>IFERROR(VLOOKUP($B$71,C_450,9,FALSE),DAY($B$71))</f>
        <v>8</v>
      </c>
      <c r="T71" s="188">
        <f>IFERROR(VLOOKUP($B$71,C_460,8,FALSE),DAY($B$71))</f>
        <v>8</v>
      </c>
      <c r="U71" s="188">
        <f>IFERROR(VLOOKUP($B$71,C_470,7,FALSE),DAY($B$71))</f>
        <v>8</v>
      </c>
      <c r="V71" s="188">
        <f>IFERROR(VLOOKUP($B$71,C_480,6,FALSE),DAY($B$71))</f>
        <v>8</v>
      </c>
      <c r="W71" s="188">
        <f>IFERROR(VLOOKUP($B$71,C_490,5,FALSE),DAY($B$71))</f>
        <v>8</v>
      </c>
      <c r="X71" s="188">
        <f>IFERROR(VLOOKUP($B$71,C_600,4,FALSE),DAY($B$71))</f>
        <v>8</v>
      </c>
      <c r="Y71" s="188">
        <f>IFERROR(VLOOKUP($B$71,C_610,3,FALSE),DAY($B$71))</f>
        <v>8</v>
      </c>
      <c r="Z71" s="188">
        <f>IFERROR(VLOOKUP($B$71,C_620,2,FALSE),DAY($B$71))</f>
        <v>8</v>
      </c>
    </row>
    <row r="72" spans="1:26">
      <c r="A72" s="182" t="s">
        <v>102</v>
      </c>
      <c r="B72" s="186">
        <v>41890</v>
      </c>
      <c r="C72" s="188">
        <f>IFERROR(VLOOKUP($B$72,C_100,25,FALSE),DAY($B$72))</f>
        <v>9</v>
      </c>
      <c r="D72" s="188">
        <f>IFERROR(VLOOKUP($B$72,C_120,24,FALSE),DAY($B$72))</f>
        <v>9</v>
      </c>
      <c r="E72" s="188">
        <f>IFERROR(VLOOKUP($B$72,C_130,23,FALSE),DAY($B$72))</f>
        <v>9</v>
      </c>
      <c r="F72" s="188" t="str">
        <f>IFERROR(VLOOKUP($B$72,C_400B,22,FALSE),DAY($B$72))</f>
        <v>◯</v>
      </c>
      <c r="G72" s="188">
        <f>IFERROR(VLOOKUP($B$72,C_140,21,FALSE),DAY($B$72))</f>
        <v>9</v>
      </c>
      <c r="H72" s="188">
        <f>IFERROR(VLOOKUP($B$72,C_150,20,FALSE),DAY($B$72))</f>
        <v>9</v>
      </c>
      <c r="I72" s="188">
        <f>IFERROR(VLOOKUP($B$72,C_200,19,FALSE),DAY($B$72))</f>
        <v>9</v>
      </c>
      <c r="J72" s="188">
        <f>IFERROR(VLOOKUP($B$72,C_210,18,FALSE),DAY($B$72))</f>
        <v>9</v>
      </c>
      <c r="K72" s="188">
        <f>IFERROR(VLOOKUP($B$72,C_350,17,FALSE),DAY($B$72))</f>
        <v>9</v>
      </c>
      <c r="L72" s="188">
        <f>IFERROR(VLOOKUP($B$72,C_355,16,FALSE),DAY($B$72))</f>
        <v>9</v>
      </c>
      <c r="M72" s="188">
        <f>IFERROR(VLOOKUP($B$72,C_400,15,FALSE),DAY($B$72))</f>
        <v>9</v>
      </c>
      <c r="N72" s="188">
        <f>IFERROR(VLOOKUP($B$72,C_410,14,FALSE),DAY($B$72))</f>
        <v>9</v>
      </c>
      <c r="O72" s="188">
        <f>IFERROR(VLOOKUP($B$72,C_415,13,FALSE),DAY($B$72))</f>
        <v>9</v>
      </c>
      <c r="P72" s="188">
        <f>IFERROR(VLOOKUP($B$72,C_420,12,FALSE),DAY($B$72))</f>
        <v>9</v>
      </c>
      <c r="Q72" s="188">
        <f>IFERROR(VLOOKUP($B$72,C_430,11,FALSE),DAY($B$72))</f>
        <v>9</v>
      </c>
      <c r="R72" s="188">
        <f>IFERROR(VLOOKUP($B$72,C_440,10,FALSE),DAY($B$72))</f>
        <v>9</v>
      </c>
      <c r="S72" s="188">
        <f>IFERROR(VLOOKUP($B$72,C_450,9,FALSE),DAY($B$72))</f>
        <v>9</v>
      </c>
      <c r="T72" s="188">
        <f>IFERROR(VLOOKUP($B$72,C_460,8,FALSE),DAY($B$72))</f>
        <v>9</v>
      </c>
      <c r="U72" s="188">
        <f>IFERROR(VLOOKUP($B$72,C_470,7,FALSE),DAY($B$72))</f>
        <v>9</v>
      </c>
      <c r="V72" s="188">
        <f>IFERROR(VLOOKUP($B$72,C_480,6,FALSE),DAY($B$72))</f>
        <v>9</v>
      </c>
      <c r="W72" s="188">
        <f>IFERROR(VLOOKUP($B$72,C_490,5,FALSE),DAY($B$72))</f>
        <v>9</v>
      </c>
      <c r="X72" s="188">
        <f>IFERROR(VLOOKUP($B$72,C_600,4,FALSE),DAY($B$72))</f>
        <v>9</v>
      </c>
      <c r="Y72" s="188">
        <f>IFERROR(VLOOKUP($B$72,C_610,3,FALSE),DAY($B$72))</f>
        <v>9</v>
      </c>
      <c r="Z72" s="188">
        <f>IFERROR(VLOOKUP($B$72,C_620,2,FALSE),DAY($B$72))</f>
        <v>9</v>
      </c>
    </row>
    <row r="73" spans="1:26">
      <c r="A73" s="128" t="s">
        <v>103</v>
      </c>
      <c r="B73" s="187">
        <v>41891</v>
      </c>
      <c r="C73" s="188">
        <f>IFERROR(VLOOKUP($B$73,C_100,25,FALSE),DAY($B$73))</f>
        <v>10</v>
      </c>
      <c r="D73" s="188">
        <f>IFERROR(VLOOKUP($B$73,C_120,24,FALSE),DAY($B$73))</f>
        <v>10</v>
      </c>
      <c r="E73" s="188">
        <f>IFERROR(VLOOKUP($B$73,C_130,23,FALSE),DAY($B$73))</f>
        <v>10</v>
      </c>
      <c r="F73" s="188" t="str">
        <f>IFERROR(VLOOKUP($B$73,C_400B,22,FALSE),DAY($B$73))</f>
        <v>◯</v>
      </c>
      <c r="G73" s="188">
        <f>IFERROR(VLOOKUP($B$73,C_140,21,FALSE),DAY($B$73))</f>
        <v>10</v>
      </c>
      <c r="H73" s="188">
        <f>IFERROR(VLOOKUP($B$73,C_150,20,FALSE),DAY($B$73))</f>
        <v>10</v>
      </c>
      <c r="I73" s="188">
        <f>IFERROR(VLOOKUP($B$73,C_200,19,FALSE),DAY($B$73))</f>
        <v>10</v>
      </c>
      <c r="J73" s="188">
        <f>IFERROR(VLOOKUP($B$73,C_210,18,FALSE),DAY($B$73))</f>
        <v>10</v>
      </c>
      <c r="K73" s="188">
        <f>IFERROR(VLOOKUP($B$73,C_350,17,FALSE),DAY($B$73))</f>
        <v>10</v>
      </c>
      <c r="L73" s="188">
        <f>IFERROR(VLOOKUP($B$73,C_355,16,FALSE),DAY($B$73))</f>
        <v>10</v>
      </c>
      <c r="M73" s="188">
        <f>IFERROR(VLOOKUP($B$73,C_400,15,FALSE),DAY($B$73))</f>
        <v>10</v>
      </c>
      <c r="N73" s="188">
        <f>IFERROR(VLOOKUP($B$73,C_410,14,FALSE),DAY($B$73))</f>
        <v>10</v>
      </c>
      <c r="O73" s="188">
        <f>IFERROR(VLOOKUP($B$73,C_415,13,FALSE),DAY($B$73))</f>
        <v>10</v>
      </c>
      <c r="P73" s="188">
        <f>IFERROR(VLOOKUP($B$73,C_420,12,FALSE),DAY($B$73))</f>
        <v>10</v>
      </c>
      <c r="Q73" s="188">
        <f>IFERROR(VLOOKUP($B$73,C_430,11,FALSE),DAY($B$73))</f>
        <v>10</v>
      </c>
      <c r="R73" s="188">
        <f>IFERROR(VLOOKUP($B$73,C_440,10,FALSE),DAY($B$73))</f>
        <v>10</v>
      </c>
      <c r="S73" s="188">
        <f>IFERROR(VLOOKUP($B$73,C_450,9,FALSE),DAY($B$73))</f>
        <v>10</v>
      </c>
      <c r="T73" s="188">
        <f>IFERROR(VLOOKUP($B$73,C_460,8,FALSE),DAY($B$73))</f>
        <v>10</v>
      </c>
      <c r="U73" s="188">
        <f>IFERROR(VLOOKUP($B$73,C_470,7,FALSE),DAY($B$73))</f>
        <v>10</v>
      </c>
      <c r="V73" s="188">
        <f>IFERROR(VLOOKUP($B$73,C_480,6,FALSE),DAY($B$73))</f>
        <v>10</v>
      </c>
      <c r="W73" s="188">
        <f>IFERROR(VLOOKUP($B$73,C_490,5,FALSE),DAY($B$73))</f>
        <v>10</v>
      </c>
      <c r="X73" s="188">
        <f>IFERROR(VLOOKUP($B$73,C_600,4,FALSE),DAY($B$73))</f>
        <v>10</v>
      </c>
      <c r="Y73" s="188">
        <f>IFERROR(VLOOKUP($B$73,C_610,3,FALSE),DAY($B$73))</f>
        <v>10</v>
      </c>
      <c r="Z73" s="188">
        <f>IFERROR(VLOOKUP($B$73,C_620,2,FALSE),DAY($B$73))</f>
        <v>10</v>
      </c>
    </row>
    <row r="74" spans="1:26">
      <c r="A74" s="128" t="s">
        <v>104</v>
      </c>
      <c r="B74" s="187">
        <v>41892</v>
      </c>
      <c r="C74" s="188">
        <f>IFERROR(VLOOKUP($B$74,C_100,25,FALSE),DAY($B$74))</f>
        <v>11</v>
      </c>
      <c r="D74" s="188">
        <f>IFERROR(VLOOKUP($B$74,C_120,24,FALSE),DAY($B$74))</f>
        <v>11</v>
      </c>
      <c r="E74" s="188">
        <f>IFERROR(VLOOKUP($B$74,C_130,23,FALSE),DAY($B$74))</f>
        <v>11</v>
      </c>
      <c r="F74" s="188" t="str">
        <f>IFERROR(VLOOKUP($B$74,C_400B,22,FALSE),DAY($B$74))</f>
        <v>◯</v>
      </c>
      <c r="G74" s="188">
        <f>IFERROR(VLOOKUP($B$74,C_140,21,FALSE),DAY($B$74))</f>
        <v>11</v>
      </c>
      <c r="H74" s="188">
        <f>IFERROR(VLOOKUP($B$74,C_150,20,FALSE),DAY($B$74))</f>
        <v>11</v>
      </c>
      <c r="I74" s="188">
        <f>IFERROR(VLOOKUP($B$74,C_200,19,FALSE),DAY($B$74))</f>
        <v>11</v>
      </c>
      <c r="J74" s="188">
        <f>IFERROR(VLOOKUP($B$74,C_210,18,FALSE),DAY($B$74))</f>
        <v>11</v>
      </c>
      <c r="K74" s="188">
        <f>IFERROR(VLOOKUP($B$74,C_350,17,FALSE),DAY($B$74))</f>
        <v>11</v>
      </c>
      <c r="L74" s="188">
        <f>IFERROR(VLOOKUP($B$74,C_355,16,FALSE),DAY($B$74))</f>
        <v>11</v>
      </c>
      <c r="M74" s="188">
        <f>IFERROR(VLOOKUP($B$74,C_400,15,FALSE),DAY($B$74))</f>
        <v>11</v>
      </c>
      <c r="N74" s="188">
        <f>IFERROR(VLOOKUP($B$74,C_410,14,FALSE),DAY($B$74))</f>
        <v>11</v>
      </c>
      <c r="O74" s="188">
        <f>IFERROR(VLOOKUP($B$74,C_415,13,FALSE),DAY($B$74))</f>
        <v>11</v>
      </c>
      <c r="P74" s="188">
        <f>IFERROR(VLOOKUP($B$74,C_420,12,FALSE),DAY($B$74))</f>
        <v>11</v>
      </c>
      <c r="Q74" s="188">
        <f>IFERROR(VLOOKUP($B$74,C_430,11,FALSE),DAY($B$74))</f>
        <v>11</v>
      </c>
      <c r="R74" s="188">
        <f>IFERROR(VLOOKUP($B$74,C_440,10,FALSE),DAY($B$74))</f>
        <v>11</v>
      </c>
      <c r="S74" s="188">
        <f>IFERROR(VLOOKUP($B$74,C_450,9,FALSE),DAY($B$74))</f>
        <v>11</v>
      </c>
      <c r="T74" s="188">
        <f>IFERROR(VLOOKUP($B$74,C_460,8,FALSE),DAY($B$74))</f>
        <v>11</v>
      </c>
      <c r="U74" s="188">
        <f>IFERROR(VLOOKUP($B$74,C_470,7,FALSE),DAY($B$74))</f>
        <v>11</v>
      </c>
      <c r="V74" s="188">
        <f>IFERROR(VLOOKUP($B$74,C_480,6,FALSE),DAY($B$74))</f>
        <v>11</v>
      </c>
      <c r="W74" s="188">
        <f>IFERROR(VLOOKUP($B$74,C_490,5,FALSE),DAY($B$74))</f>
        <v>11</v>
      </c>
      <c r="X74" s="188">
        <f>IFERROR(VLOOKUP($B$74,C_600,4,FALSE),DAY($B$74))</f>
        <v>11</v>
      </c>
      <c r="Y74" s="188">
        <f>IFERROR(VLOOKUP($B$74,C_610,3,FALSE),DAY($B$74))</f>
        <v>11</v>
      </c>
      <c r="Z74" s="188">
        <f>IFERROR(VLOOKUP($B$74,C_620,2,FALSE),DAY($B$74))</f>
        <v>11</v>
      </c>
    </row>
    <row r="75" spans="1:26">
      <c r="A75" s="128" t="s">
        <v>105</v>
      </c>
      <c r="B75" s="187">
        <v>41893</v>
      </c>
      <c r="C75" s="188">
        <f>IFERROR(VLOOKUP($B$75,C_100,25,FALSE),DAY($B$75))</f>
        <v>12</v>
      </c>
      <c r="D75" s="188">
        <f>IFERROR(VLOOKUP($B$75,C_120,24,FALSE),DAY($B$75))</f>
        <v>12</v>
      </c>
      <c r="E75" s="188">
        <f>IFERROR(VLOOKUP($B$75,C_130,23,FALSE),DAY($B$75))</f>
        <v>12</v>
      </c>
      <c r="F75" s="188" t="str">
        <f>IFERROR(VLOOKUP($B$75,C_400B,22,FALSE),DAY($B$75))</f>
        <v>◯</v>
      </c>
      <c r="G75" s="188">
        <f>IFERROR(VLOOKUP($B$75,C_140,21,FALSE),DAY($B$75))</f>
        <v>12</v>
      </c>
      <c r="H75" s="188">
        <f>IFERROR(VLOOKUP($B$75,C_150,20,FALSE),DAY($B$75))</f>
        <v>12</v>
      </c>
      <c r="I75" s="188">
        <f>IFERROR(VLOOKUP($B$75,C_200,19,FALSE),DAY($B$75))</f>
        <v>12</v>
      </c>
      <c r="J75" s="188">
        <f>IFERROR(VLOOKUP($B$75,C_210,18,FALSE),DAY($B$75))</f>
        <v>12</v>
      </c>
      <c r="K75" s="188">
        <f>IFERROR(VLOOKUP($B$75,C_350,17,FALSE),DAY($B$75))</f>
        <v>12</v>
      </c>
      <c r="L75" s="188">
        <f>IFERROR(VLOOKUP($B$75,C_355,16,FALSE),DAY($B$75))</f>
        <v>12</v>
      </c>
      <c r="M75" s="188">
        <f>IFERROR(VLOOKUP($B$75,C_400,15,FALSE),DAY($B$75))</f>
        <v>12</v>
      </c>
      <c r="N75" s="188">
        <f>IFERROR(VLOOKUP($B$75,C_410,14,FALSE),DAY($B$75))</f>
        <v>12</v>
      </c>
      <c r="O75" s="188">
        <f>IFERROR(VLOOKUP($B$75,C_415,13,FALSE),DAY($B$75))</f>
        <v>12</v>
      </c>
      <c r="P75" s="188">
        <f>IFERROR(VLOOKUP($B$75,C_420,12,FALSE),DAY($B$75))</f>
        <v>12</v>
      </c>
      <c r="Q75" s="188">
        <f>IFERROR(VLOOKUP($B$75,C_430,11,FALSE),DAY($B$75))</f>
        <v>12</v>
      </c>
      <c r="R75" s="188">
        <f>IFERROR(VLOOKUP($B$75,C_440,10,FALSE),DAY($B$75))</f>
        <v>12</v>
      </c>
      <c r="S75" s="188">
        <f>IFERROR(VLOOKUP($B$75,C_450,9,FALSE),DAY($B$75))</f>
        <v>12</v>
      </c>
      <c r="T75" s="188">
        <f>IFERROR(VLOOKUP($B$75,C_460,8,FALSE),DAY($B$75))</f>
        <v>12</v>
      </c>
      <c r="U75" s="188">
        <f>IFERROR(VLOOKUP($B$75,C_470,7,FALSE),DAY($B$75))</f>
        <v>12</v>
      </c>
      <c r="V75" s="188">
        <f>IFERROR(VLOOKUP($B$75,C_480,6,FALSE),DAY($B$75))</f>
        <v>12</v>
      </c>
      <c r="W75" s="188">
        <f>IFERROR(VLOOKUP($B$75,C_490,5,FALSE),DAY($B$75))</f>
        <v>12</v>
      </c>
      <c r="X75" s="188">
        <f>IFERROR(VLOOKUP($B$75,C_600,4,FALSE),DAY($B$75))</f>
        <v>12</v>
      </c>
      <c r="Y75" s="188">
        <f>IFERROR(VLOOKUP($B$75,C_610,3,FALSE),DAY($B$75))</f>
        <v>12</v>
      </c>
      <c r="Z75" s="188">
        <f>IFERROR(VLOOKUP($B$75,C_620,2,FALSE),DAY($B$75))</f>
        <v>12</v>
      </c>
    </row>
    <row r="76" spans="1:26">
      <c r="A76" s="128" t="s">
        <v>106</v>
      </c>
      <c r="B76" s="187">
        <v>41894</v>
      </c>
      <c r="C76" s="188">
        <f>IFERROR(VLOOKUP($B$76,C_100,25,FALSE),DAY($B$76))</f>
        <v>13</v>
      </c>
      <c r="D76" s="188">
        <f>IFERROR(VLOOKUP($B$76,C_120,24,FALSE),DAY($B$76))</f>
        <v>13</v>
      </c>
      <c r="E76" s="188">
        <f>IFERROR(VLOOKUP($B$76,C_130,23,FALSE),DAY($B$76))</f>
        <v>13</v>
      </c>
      <c r="F76" s="188" t="str">
        <f>IFERROR(VLOOKUP($B$76,C_400B,22,FALSE),DAY($B$76))</f>
        <v>◯</v>
      </c>
      <c r="G76" s="188">
        <f>IFERROR(VLOOKUP($B$76,C_140,21,FALSE),DAY($B$76))</f>
        <v>13</v>
      </c>
      <c r="H76" s="188">
        <f>IFERROR(VLOOKUP($B$76,C_150,20,FALSE),DAY($B$76))</f>
        <v>13</v>
      </c>
      <c r="I76" s="188">
        <f>IFERROR(VLOOKUP($B$76,C_200,19,FALSE),DAY($B$76))</f>
        <v>13</v>
      </c>
      <c r="J76" s="188">
        <f>IFERROR(VLOOKUP($B$76,C_210,18,FALSE),DAY($B$76))</f>
        <v>13</v>
      </c>
      <c r="K76" s="188">
        <f>IFERROR(VLOOKUP($B$76,C_350,17,FALSE),DAY($B$76))</f>
        <v>13</v>
      </c>
      <c r="L76" s="188">
        <f>IFERROR(VLOOKUP($B$76,C_355,16,FALSE),DAY($B$76))</f>
        <v>13</v>
      </c>
      <c r="M76" s="188">
        <f>IFERROR(VLOOKUP($B$76,C_400,15,FALSE),DAY($B$76))</f>
        <v>13</v>
      </c>
      <c r="N76" s="188">
        <f>IFERROR(VLOOKUP($B$76,C_410,14,FALSE),DAY($B$76))</f>
        <v>13</v>
      </c>
      <c r="O76" s="188">
        <f>IFERROR(VLOOKUP($B$76,C_415,13,FALSE),DAY($B$76))</f>
        <v>13</v>
      </c>
      <c r="P76" s="188">
        <f>IFERROR(VLOOKUP($B$76,C_420,12,FALSE),DAY($B$76))</f>
        <v>13</v>
      </c>
      <c r="Q76" s="188">
        <f>IFERROR(VLOOKUP($B$76,C_430,11,FALSE),DAY($B$76))</f>
        <v>13</v>
      </c>
      <c r="R76" s="188">
        <f>IFERROR(VLOOKUP($B$76,C_440,10,FALSE),DAY($B$76))</f>
        <v>13</v>
      </c>
      <c r="S76" s="188">
        <f>IFERROR(VLOOKUP($B$76,C_450,9,FALSE),DAY($B$76))</f>
        <v>13</v>
      </c>
      <c r="T76" s="188">
        <f>IFERROR(VLOOKUP($B$76,C_460,8,FALSE),DAY($B$76))</f>
        <v>13</v>
      </c>
      <c r="U76" s="188">
        <f>IFERROR(VLOOKUP($B$76,C_470,7,FALSE),DAY($B$76))</f>
        <v>13</v>
      </c>
      <c r="V76" s="188">
        <f>IFERROR(VLOOKUP($B$76,C_480,6,FALSE),DAY($B$76))</f>
        <v>13</v>
      </c>
      <c r="W76" s="188">
        <f>IFERROR(VLOOKUP($B$76,C_490,5,FALSE),DAY($B$76))</f>
        <v>13</v>
      </c>
      <c r="X76" s="188">
        <f>IFERROR(VLOOKUP($B$76,C_600,4,FALSE),DAY($B$76))</f>
        <v>13</v>
      </c>
      <c r="Y76" s="188">
        <f>IFERROR(VLOOKUP($B$76,C_610,3,FALSE),DAY($B$76))</f>
        <v>13</v>
      </c>
      <c r="Z76" s="188">
        <f>IFERROR(VLOOKUP($B$76,C_620,2,FALSE),DAY($B$76))</f>
        <v>13</v>
      </c>
    </row>
    <row r="77" spans="1:26">
      <c r="A77" s="128" t="s">
        <v>107</v>
      </c>
      <c r="B77" s="187">
        <v>41895</v>
      </c>
      <c r="C77" s="188">
        <f>IFERROR(VLOOKUP($B$77,C_100,25,FALSE),DAY($B$77))</f>
        <v>14</v>
      </c>
      <c r="D77" s="188">
        <f>IFERROR(VLOOKUP($B$77,C_120,24,FALSE),DAY($B$77))</f>
        <v>14</v>
      </c>
      <c r="E77" s="188">
        <f>IFERROR(VLOOKUP($B$77,C_130,23,FALSE),DAY($B$77))</f>
        <v>14</v>
      </c>
      <c r="F77" s="188" t="str">
        <f>IFERROR(VLOOKUP($B$77,C_400B,22,FALSE),DAY($B$77))</f>
        <v>◯</v>
      </c>
      <c r="G77" s="188">
        <f>IFERROR(VLOOKUP($B$77,C_140,21,FALSE),DAY($B$77))</f>
        <v>14</v>
      </c>
      <c r="H77" s="188">
        <f>IFERROR(VLOOKUP($B$77,C_150,20,FALSE),DAY($B$77))</f>
        <v>14</v>
      </c>
      <c r="I77" s="188">
        <f>IFERROR(VLOOKUP($B$77,C_200,19,FALSE),DAY($B$77))</f>
        <v>14</v>
      </c>
      <c r="J77" s="188">
        <f>IFERROR(VLOOKUP($B$77,C_210,18,FALSE),DAY($B$77))</f>
        <v>14</v>
      </c>
      <c r="K77" s="188">
        <f>IFERROR(VLOOKUP($B$77,C_350,17,FALSE),DAY($B$77))</f>
        <v>14</v>
      </c>
      <c r="L77" s="188">
        <f>IFERROR(VLOOKUP($B$77,C_355,16,FALSE),DAY($B$77))</f>
        <v>14</v>
      </c>
      <c r="M77" s="188">
        <f>IFERROR(VLOOKUP($B$77,C_400,15,FALSE),DAY($B$77))</f>
        <v>14</v>
      </c>
      <c r="N77" s="188">
        <f>IFERROR(VLOOKUP($B$77,C_410,14,FALSE),DAY($B$77))</f>
        <v>14</v>
      </c>
      <c r="O77" s="188">
        <f>IFERROR(VLOOKUP($B$77,C_415,13,FALSE),DAY($B$77))</f>
        <v>14</v>
      </c>
      <c r="P77" s="188">
        <f>IFERROR(VLOOKUP($B$77,C_420,12,FALSE),DAY($B$77))</f>
        <v>14</v>
      </c>
      <c r="Q77" s="188">
        <f>IFERROR(VLOOKUP($B$77,C_430,11,FALSE),DAY($B$77))</f>
        <v>14</v>
      </c>
      <c r="R77" s="188">
        <f>IFERROR(VLOOKUP($B$77,C_440,10,FALSE),DAY($B$77))</f>
        <v>14</v>
      </c>
      <c r="S77" s="188">
        <f>IFERROR(VLOOKUP($B$77,C_450,9,FALSE),DAY($B$77))</f>
        <v>14</v>
      </c>
      <c r="T77" s="188">
        <f>IFERROR(VLOOKUP($B$77,C_460,8,FALSE),DAY($B$77))</f>
        <v>14</v>
      </c>
      <c r="U77" s="188">
        <f>IFERROR(VLOOKUP($B$77,C_470,7,FALSE),DAY($B$77))</f>
        <v>14</v>
      </c>
      <c r="V77" s="188">
        <f>IFERROR(VLOOKUP($B$77,C_480,6,FALSE),DAY($B$77))</f>
        <v>14</v>
      </c>
      <c r="W77" s="188">
        <f>IFERROR(VLOOKUP($B$77,C_490,5,FALSE),DAY($B$77))</f>
        <v>14</v>
      </c>
      <c r="X77" s="188">
        <f>IFERROR(VLOOKUP($B$77,C_600,4,FALSE),DAY($B$77))</f>
        <v>14</v>
      </c>
      <c r="Y77" s="188">
        <f>IFERROR(VLOOKUP($B$77,C_610,3,FALSE),DAY($B$77))</f>
        <v>14</v>
      </c>
      <c r="Z77" s="188">
        <f>IFERROR(VLOOKUP($B$77,C_620,2,FALSE),DAY($B$77))</f>
        <v>14</v>
      </c>
    </row>
    <row r="78" spans="1:26">
      <c r="A78" s="182" t="s">
        <v>108</v>
      </c>
      <c r="B78" s="186">
        <v>41896</v>
      </c>
      <c r="C78" s="188">
        <f>IFERROR(VLOOKUP($B$78,C_100,25,FALSE),DAY($B$78))</f>
        <v>15</v>
      </c>
      <c r="D78" s="188">
        <f>IFERROR(VLOOKUP($B$78,C_120,24,FALSE),DAY($B$78))</f>
        <v>15</v>
      </c>
      <c r="E78" s="188">
        <f>IFERROR(VLOOKUP($B$78,C_130,23,FALSE),DAY($B$78))</f>
        <v>15</v>
      </c>
      <c r="F78" s="188" t="str">
        <f>IFERROR(VLOOKUP($B$78,C_400B,22,FALSE),DAY($B$78))</f>
        <v>◯</v>
      </c>
      <c r="G78" s="188">
        <f>IFERROR(VLOOKUP($B$78,C_140,21,FALSE),DAY($B$78))</f>
        <v>15</v>
      </c>
      <c r="H78" s="188">
        <f>IFERROR(VLOOKUP($B$78,C_150,20,FALSE),DAY($B$78))</f>
        <v>15</v>
      </c>
      <c r="I78" s="188">
        <f>IFERROR(VLOOKUP($B$78,C_200,19,FALSE),DAY($B$78))</f>
        <v>15</v>
      </c>
      <c r="J78" s="188">
        <f>IFERROR(VLOOKUP($B$78,C_210,18,FALSE),DAY($B$78))</f>
        <v>15</v>
      </c>
      <c r="K78" s="188">
        <f>IFERROR(VLOOKUP($B$78,C_350,17,FALSE),DAY($B$78))</f>
        <v>15</v>
      </c>
      <c r="L78" s="188">
        <f>IFERROR(VLOOKUP($B$78,C_355,16,FALSE),DAY($B$78))</f>
        <v>15</v>
      </c>
      <c r="M78" s="188">
        <f>IFERROR(VLOOKUP($B$78,C_400,15,FALSE),DAY($B$78))</f>
        <v>15</v>
      </c>
      <c r="N78" s="188">
        <f>IFERROR(VLOOKUP($B$78,C_410,14,FALSE),DAY($B$78))</f>
        <v>15</v>
      </c>
      <c r="O78" s="188">
        <f>IFERROR(VLOOKUP($B$78,C_415,13,FALSE),DAY($B$78))</f>
        <v>15</v>
      </c>
      <c r="P78" s="188">
        <f>IFERROR(VLOOKUP($B$78,C_420,12,FALSE),DAY($B$78))</f>
        <v>15</v>
      </c>
      <c r="Q78" s="188">
        <f>IFERROR(VLOOKUP($B$78,C_430,11,FALSE),DAY($B$78))</f>
        <v>15</v>
      </c>
      <c r="R78" s="188">
        <f>IFERROR(VLOOKUP($B$78,C_440,10,FALSE),DAY($B$78))</f>
        <v>15</v>
      </c>
      <c r="S78" s="188">
        <f>IFERROR(VLOOKUP($B$78,C_450,9,FALSE),DAY($B$78))</f>
        <v>15</v>
      </c>
      <c r="T78" s="188">
        <f>IFERROR(VLOOKUP($B$78,C_460,8,FALSE),DAY($B$78))</f>
        <v>15</v>
      </c>
      <c r="U78" s="188">
        <f>IFERROR(VLOOKUP($B$78,C_470,7,FALSE),DAY($B$78))</f>
        <v>15</v>
      </c>
      <c r="V78" s="188">
        <f>IFERROR(VLOOKUP($B$78,C_480,6,FALSE),DAY($B$78))</f>
        <v>15</v>
      </c>
      <c r="W78" s="188">
        <f>IFERROR(VLOOKUP($B$78,C_490,5,FALSE),DAY($B$78))</f>
        <v>15</v>
      </c>
      <c r="X78" s="188">
        <f>IFERROR(VLOOKUP($B$78,C_600,4,FALSE),DAY($B$78))</f>
        <v>15</v>
      </c>
      <c r="Y78" s="188">
        <f>IFERROR(VLOOKUP($B$78,C_610,3,FALSE),DAY($B$78))</f>
        <v>15</v>
      </c>
      <c r="Z78" s="188">
        <f>IFERROR(VLOOKUP($B$78,C_620,2,FALSE),DAY($B$78))</f>
        <v>15</v>
      </c>
    </row>
    <row r="79" spans="1:26">
      <c r="A79" s="182" t="s">
        <v>102</v>
      </c>
      <c r="B79" s="186">
        <v>41897</v>
      </c>
      <c r="C79" s="188">
        <f>IFERROR(VLOOKUP($B$79,C_100,25,FALSE),DAY($B$79))</f>
        <v>16</v>
      </c>
      <c r="D79" s="188">
        <f>IFERROR(VLOOKUP($B$79,C_120,24,FALSE),DAY($B$79))</f>
        <v>16</v>
      </c>
      <c r="E79" s="188">
        <f>IFERROR(VLOOKUP($B$79,C_130,23,FALSE),DAY($B$79))</f>
        <v>16</v>
      </c>
      <c r="F79" s="188" t="str">
        <f>IFERROR(VLOOKUP($B$79,C_400B,22,FALSE),DAY($B$79))</f>
        <v>◯</v>
      </c>
      <c r="G79" s="188">
        <f>IFERROR(VLOOKUP($B$79,C_140,21,FALSE),DAY($B$79))</f>
        <v>16</v>
      </c>
      <c r="H79" s="188">
        <f>IFERROR(VLOOKUP($B$79,C_150,20,FALSE),DAY($B$79))</f>
        <v>16</v>
      </c>
      <c r="I79" s="188">
        <f>IFERROR(VLOOKUP($B$79,C_200,19,FALSE),DAY($B$79))</f>
        <v>16</v>
      </c>
      <c r="J79" s="188">
        <f>IFERROR(VLOOKUP($B$79,C_210,18,FALSE),DAY($B$79))</f>
        <v>16</v>
      </c>
      <c r="K79" s="188">
        <f>IFERROR(VLOOKUP($B$79,C_350,17,FALSE),DAY($B$79))</f>
        <v>16</v>
      </c>
      <c r="L79" s="188">
        <f>IFERROR(VLOOKUP($B$79,C_355,16,FALSE),DAY($B$79))</f>
        <v>16</v>
      </c>
      <c r="M79" s="188">
        <f>IFERROR(VLOOKUP($B$79,C_400,15,FALSE),DAY($B$79))</f>
        <v>16</v>
      </c>
      <c r="N79" s="188">
        <f>IFERROR(VLOOKUP($B$79,C_410,14,FALSE),DAY($B$79))</f>
        <v>16</v>
      </c>
      <c r="O79" s="188">
        <f>IFERROR(VLOOKUP($B$79,C_415,13,FALSE),DAY($B$79))</f>
        <v>16</v>
      </c>
      <c r="P79" s="188">
        <f>IFERROR(VLOOKUP($B$79,C_420,12,FALSE),DAY($B$79))</f>
        <v>16</v>
      </c>
      <c r="Q79" s="188">
        <f>IFERROR(VLOOKUP($B$79,C_430,11,FALSE),DAY($B$79))</f>
        <v>16</v>
      </c>
      <c r="R79" s="188">
        <f>IFERROR(VLOOKUP($B$79,C_440,10,FALSE),DAY($B$79))</f>
        <v>16</v>
      </c>
      <c r="S79" s="188">
        <f>IFERROR(VLOOKUP($B$79,C_450,9,FALSE),DAY($B$79))</f>
        <v>16</v>
      </c>
      <c r="T79" s="188">
        <f>IFERROR(VLOOKUP($B$79,C_460,8,FALSE),DAY($B$79))</f>
        <v>16</v>
      </c>
      <c r="U79" s="188">
        <f>IFERROR(VLOOKUP($B$79,C_470,7,FALSE),DAY($B$79))</f>
        <v>16</v>
      </c>
      <c r="V79" s="188">
        <f>IFERROR(VLOOKUP($B$79,C_480,6,FALSE),DAY($B$79))</f>
        <v>16</v>
      </c>
      <c r="W79" s="188">
        <f>IFERROR(VLOOKUP($B$79,C_490,5,FALSE),DAY($B$79))</f>
        <v>16</v>
      </c>
      <c r="X79" s="188">
        <f>IFERROR(VLOOKUP($B$79,C_600,4,FALSE),DAY($B$79))</f>
        <v>16</v>
      </c>
      <c r="Y79" s="188">
        <f>IFERROR(VLOOKUP($B$79,C_610,3,FALSE),DAY($B$79))</f>
        <v>16</v>
      </c>
      <c r="Z79" s="188">
        <f>IFERROR(VLOOKUP($B$79,C_620,2,FALSE),DAY($B$79))</f>
        <v>16</v>
      </c>
    </row>
    <row r="80" spans="1:26">
      <c r="A80" s="128" t="s">
        <v>103</v>
      </c>
      <c r="B80" s="187">
        <v>41898</v>
      </c>
      <c r="C80" s="188">
        <f>IFERROR(VLOOKUP($B$80,C_100,25,FALSE),DAY($B$80))</f>
        <v>17</v>
      </c>
      <c r="D80" s="188">
        <f>IFERROR(VLOOKUP($B$80,C_120,24,FALSE),DAY($B$80))</f>
        <v>17</v>
      </c>
      <c r="E80" s="188">
        <f>IFERROR(VLOOKUP($B$80,C_130,23,FALSE),DAY($B$80))</f>
        <v>17</v>
      </c>
      <c r="F80" s="188" t="str">
        <f>IFERROR(VLOOKUP($B$80,C_400B,22,FALSE),DAY($B$80))</f>
        <v>◯</v>
      </c>
      <c r="G80" s="188">
        <f>IFERROR(VLOOKUP($B$80,C_140,21,FALSE),DAY($B$80))</f>
        <v>17</v>
      </c>
      <c r="H80" s="188">
        <f>IFERROR(VLOOKUP($B$80,C_150,20,FALSE),DAY($B$80))</f>
        <v>17</v>
      </c>
      <c r="I80" s="188">
        <f>IFERROR(VLOOKUP($B$80,C_200,19,FALSE),DAY($B$80))</f>
        <v>17</v>
      </c>
      <c r="J80" s="188">
        <f>IFERROR(VLOOKUP($B$80,C_210,18,FALSE),DAY($B$80))</f>
        <v>17</v>
      </c>
      <c r="K80" s="188">
        <f>IFERROR(VLOOKUP($B$80,C_350,17,FALSE),DAY($B$80))</f>
        <v>17</v>
      </c>
      <c r="L80" s="188">
        <f>IFERROR(VLOOKUP($B$80,C_355,16,FALSE),DAY($B$80))</f>
        <v>17</v>
      </c>
      <c r="M80" s="188">
        <f>IFERROR(VLOOKUP($B$80,C_400,15,FALSE),DAY($B$80))</f>
        <v>17</v>
      </c>
      <c r="N80" s="188">
        <f>IFERROR(VLOOKUP($B$80,C_410,14,FALSE),DAY($B$80))</f>
        <v>17</v>
      </c>
      <c r="O80" s="188">
        <f>IFERROR(VLOOKUP($B$80,C_415,13,FALSE),DAY($B$80))</f>
        <v>17</v>
      </c>
      <c r="P80" s="188">
        <f>IFERROR(VLOOKUP($B$80,C_420,12,FALSE),DAY($B$80))</f>
        <v>17</v>
      </c>
      <c r="Q80" s="188">
        <f>IFERROR(VLOOKUP($B$80,C_430,11,FALSE),DAY($B$80))</f>
        <v>17</v>
      </c>
      <c r="R80" s="188">
        <f>IFERROR(VLOOKUP($B$80,C_440,10,FALSE),DAY($B$80))</f>
        <v>17</v>
      </c>
      <c r="S80" s="188">
        <f>IFERROR(VLOOKUP($B$80,C_450,9,FALSE),DAY($B$80))</f>
        <v>17</v>
      </c>
      <c r="T80" s="188">
        <f>IFERROR(VLOOKUP($B$80,C_460,8,FALSE),DAY($B$80))</f>
        <v>17</v>
      </c>
      <c r="U80" s="188">
        <f>IFERROR(VLOOKUP($B$80,C_470,7,FALSE),DAY($B$80))</f>
        <v>17</v>
      </c>
      <c r="V80" s="188">
        <f>IFERROR(VLOOKUP($B$80,C_480,6,FALSE),DAY($B$80))</f>
        <v>17</v>
      </c>
      <c r="W80" s="188">
        <f>IFERROR(VLOOKUP($B$80,C_490,5,FALSE),DAY($B$80))</f>
        <v>17</v>
      </c>
      <c r="X80" s="188">
        <f>IFERROR(VLOOKUP($B$80,C_600,4,FALSE),DAY($B$80))</f>
        <v>17</v>
      </c>
      <c r="Y80" s="188">
        <f>IFERROR(VLOOKUP($B$80,C_610,3,FALSE),DAY($B$80))</f>
        <v>17</v>
      </c>
      <c r="Z80" s="188">
        <f>IFERROR(VLOOKUP($B$80,C_620,2,FALSE),DAY($B$80))</f>
        <v>17</v>
      </c>
    </row>
    <row r="81" spans="1:26">
      <c r="A81" s="128" t="s">
        <v>104</v>
      </c>
      <c r="B81" s="187">
        <v>41899</v>
      </c>
      <c r="C81" s="188">
        <f>IFERROR(VLOOKUP($B$81,C_100,25,FALSE),DAY($B$81))</f>
        <v>18</v>
      </c>
      <c r="D81" s="188">
        <f>IFERROR(VLOOKUP($B$81,C_120,24,FALSE),DAY($B$81))</f>
        <v>18</v>
      </c>
      <c r="E81" s="188">
        <f>IFERROR(VLOOKUP($B$81,C_130,23,FALSE),DAY($B$81))</f>
        <v>18</v>
      </c>
      <c r="F81" s="188" t="str">
        <f>IFERROR(VLOOKUP($B$81,C_400B,22,FALSE),DAY($B$81))</f>
        <v>◯</v>
      </c>
      <c r="G81" s="188">
        <f>IFERROR(VLOOKUP($B$81,C_140,21,FALSE),DAY($B$81))</f>
        <v>18</v>
      </c>
      <c r="H81" s="188">
        <f>IFERROR(VLOOKUP($B$81,C_150,20,FALSE),DAY($B$81))</f>
        <v>18</v>
      </c>
      <c r="I81" s="188">
        <f>IFERROR(VLOOKUP($B$81,C_200,19,FALSE),DAY($B$81))</f>
        <v>18</v>
      </c>
      <c r="J81" s="188">
        <f>IFERROR(VLOOKUP($B$81,C_210,18,FALSE),DAY($B$81))</f>
        <v>18</v>
      </c>
      <c r="K81" s="188">
        <f>IFERROR(VLOOKUP($B$81,C_350,17,FALSE),DAY($B$81))</f>
        <v>18</v>
      </c>
      <c r="L81" s="188">
        <f>IFERROR(VLOOKUP($B$81,C_355,16,FALSE),DAY($B$81))</f>
        <v>18</v>
      </c>
      <c r="M81" s="188">
        <f>IFERROR(VLOOKUP($B$81,C_400,15,FALSE),DAY($B$81))</f>
        <v>18</v>
      </c>
      <c r="N81" s="188">
        <f>IFERROR(VLOOKUP($B$81,C_410,14,FALSE),DAY($B$81))</f>
        <v>18</v>
      </c>
      <c r="O81" s="188">
        <f>IFERROR(VLOOKUP($B$81,C_415,13,FALSE),DAY($B$81))</f>
        <v>18</v>
      </c>
      <c r="P81" s="188">
        <f>IFERROR(VLOOKUP($B$81,C_420,12,FALSE),DAY($B$81))</f>
        <v>18</v>
      </c>
      <c r="Q81" s="188">
        <f>IFERROR(VLOOKUP($B$81,C_430,11,FALSE),DAY($B$81))</f>
        <v>18</v>
      </c>
      <c r="R81" s="188">
        <f>IFERROR(VLOOKUP($B$81,C_440,10,FALSE),DAY($B$81))</f>
        <v>18</v>
      </c>
      <c r="S81" s="188">
        <f>IFERROR(VLOOKUP($B$81,C_450,9,FALSE),DAY($B$81))</f>
        <v>18</v>
      </c>
      <c r="T81" s="188">
        <f>IFERROR(VLOOKUP($B$81,C_460,8,FALSE),DAY($B$81))</f>
        <v>18</v>
      </c>
      <c r="U81" s="188">
        <f>IFERROR(VLOOKUP($B$81,C_470,7,FALSE),DAY($B$81))</f>
        <v>18</v>
      </c>
      <c r="V81" s="188">
        <f>IFERROR(VLOOKUP($B$81,C_480,6,FALSE),DAY($B$81))</f>
        <v>18</v>
      </c>
      <c r="W81" s="188">
        <f>IFERROR(VLOOKUP($B$81,C_490,5,FALSE),DAY($B$81))</f>
        <v>18</v>
      </c>
      <c r="X81" s="188">
        <f>IFERROR(VLOOKUP($B$81,C_600,4,FALSE),DAY($B$81))</f>
        <v>18</v>
      </c>
      <c r="Y81" s="188">
        <f>IFERROR(VLOOKUP($B$81,C_610,3,FALSE),DAY($B$81))</f>
        <v>18</v>
      </c>
      <c r="Z81" s="188">
        <f>IFERROR(VLOOKUP($B$81,C_620,2,FALSE),DAY($B$81))</f>
        <v>18</v>
      </c>
    </row>
    <row r="82" spans="1:26">
      <c r="A82" s="128" t="s">
        <v>105</v>
      </c>
      <c r="B82" s="187">
        <v>41900</v>
      </c>
      <c r="C82" s="188">
        <f>IFERROR(VLOOKUP($B$82,C_100,25,FALSE),DAY($B$82))</f>
        <v>19</v>
      </c>
      <c r="D82" s="188">
        <f>IFERROR(VLOOKUP($B$82,C_120,24,FALSE),DAY($B$82))</f>
        <v>19</v>
      </c>
      <c r="E82" s="188">
        <f>IFERROR(VLOOKUP($B$82,C_130,23,FALSE),DAY($B$82))</f>
        <v>19</v>
      </c>
      <c r="F82" s="188" t="str">
        <f>IFERROR(VLOOKUP($B$82,C_400B,22,FALSE),DAY($B$82))</f>
        <v>◯</v>
      </c>
      <c r="G82" s="188">
        <f>IFERROR(VLOOKUP($B$82,C_140,21,FALSE),DAY($B$82))</f>
        <v>19</v>
      </c>
      <c r="H82" s="188">
        <f>IFERROR(VLOOKUP($B$82,C_150,20,FALSE),DAY($B$82))</f>
        <v>19</v>
      </c>
      <c r="I82" s="188">
        <f>IFERROR(VLOOKUP($B$82,C_200,19,FALSE),DAY($B$82))</f>
        <v>19</v>
      </c>
      <c r="J82" s="188">
        <f>IFERROR(VLOOKUP($B$82,C_210,18,FALSE),DAY($B$82))</f>
        <v>19</v>
      </c>
      <c r="K82" s="188">
        <f>IFERROR(VLOOKUP($B$82,C_350,17,FALSE),DAY($B$82))</f>
        <v>19</v>
      </c>
      <c r="L82" s="188">
        <f>IFERROR(VLOOKUP($B$82,C_355,16,FALSE),DAY($B$82))</f>
        <v>19</v>
      </c>
      <c r="M82" s="188">
        <f>IFERROR(VLOOKUP($B$82,C_400,15,FALSE),DAY($B$82))</f>
        <v>19</v>
      </c>
      <c r="N82" s="188">
        <f>IFERROR(VLOOKUP($B$82,C_410,14,FALSE),DAY($B$82))</f>
        <v>19</v>
      </c>
      <c r="O82" s="188">
        <f>IFERROR(VLOOKUP($B$82,C_415,13,FALSE),DAY($B$82))</f>
        <v>19</v>
      </c>
      <c r="P82" s="188">
        <f>IFERROR(VLOOKUP($B$82,C_420,12,FALSE),DAY($B$82))</f>
        <v>19</v>
      </c>
      <c r="Q82" s="188">
        <f>IFERROR(VLOOKUP($B$82,C_430,11,FALSE),DAY($B$82))</f>
        <v>19</v>
      </c>
      <c r="R82" s="188">
        <f>IFERROR(VLOOKUP($B$82,C_440,10,FALSE),DAY($B$82))</f>
        <v>19</v>
      </c>
      <c r="S82" s="188">
        <f>IFERROR(VLOOKUP($B$82,C_450,9,FALSE),DAY($B$82))</f>
        <v>19</v>
      </c>
      <c r="T82" s="188">
        <f>IFERROR(VLOOKUP($B$82,C_460,8,FALSE),DAY($B$82))</f>
        <v>19</v>
      </c>
      <c r="U82" s="188">
        <f>IFERROR(VLOOKUP($B$82,C_470,7,FALSE),DAY($B$82))</f>
        <v>19</v>
      </c>
      <c r="V82" s="188">
        <f>IFERROR(VLOOKUP($B$82,C_480,6,FALSE),DAY($B$82))</f>
        <v>19</v>
      </c>
      <c r="W82" s="188">
        <f>IFERROR(VLOOKUP($B$82,C_490,5,FALSE),DAY($B$82))</f>
        <v>19</v>
      </c>
      <c r="X82" s="188">
        <f>IFERROR(VLOOKUP($B$82,C_600,4,FALSE),DAY($B$82))</f>
        <v>19</v>
      </c>
      <c r="Y82" s="188">
        <f>IFERROR(VLOOKUP($B$82,C_610,3,FALSE),DAY($B$82))</f>
        <v>19</v>
      </c>
      <c r="Z82" s="188">
        <f>IFERROR(VLOOKUP($B$82,C_620,2,FALSE),DAY($B$82))</f>
        <v>19</v>
      </c>
    </row>
    <row r="83" spans="1:26">
      <c r="A83" s="128" t="s">
        <v>106</v>
      </c>
      <c r="B83" s="187">
        <v>41901</v>
      </c>
      <c r="C83" s="188">
        <f>IFERROR(VLOOKUP($B$83,C_100,25,FALSE),DAY($B$83))</f>
        <v>20</v>
      </c>
      <c r="D83" s="188">
        <f>IFERROR(VLOOKUP($B$83,C_120,24,FALSE),DAY($B$83))</f>
        <v>20</v>
      </c>
      <c r="E83" s="188">
        <f>IFERROR(VLOOKUP($B$83,C_130,23,FALSE),DAY($B$83))</f>
        <v>20</v>
      </c>
      <c r="F83" s="188" t="str">
        <f>IFERROR(VLOOKUP($B$83,C_400B,22,FALSE),DAY($B$83))</f>
        <v>◯</v>
      </c>
      <c r="G83" s="188">
        <f>IFERROR(VLOOKUP($B$83,C_140,21,FALSE),DAY($B$83))</f>
        <v>20</v>
      </c>
      <c r="H83" s="188">
        <f>IFERROR(VLOOKUP($B$83,C_150,20,FALSE),DAY($B$83))</f>
        <v>20</v>
      </c>
      <c r="I83" s="188">
        <f>IFERROR(VLOOKUP($B$83,C_200,19,FALSE),DAY($B$83))</f>
        <v>20</v>
      </c>
      <c r="J83" s="188">
        <f>IFERROR(VLOOKUP($B$83,C_210,18,FALSE),DAY($B$83))</f>
        <v>20</v>
      </c>
      <c r="K83" s="188">
        <f>IFERROR(VLOOKUP($B$83,C_350,17,FALSE),DAY($B$83))</f>
        <v>20</v>
      </c>
      <c r="L83" s="188">
        <f>IFERROR(VLOOKUP($B$83,C_355,16,FALSE),DAY($B$83))</f>
        <v>20</v>
      </c>
      <c r="M83" s="188">
        <f>IFERROR(VLOOKUP($B$83,C_400,15,FALSE),DAY($B$83))</f>
        <v>20</v>
      </c>
      <c r="N83" s="188">
        <f>IFERROR(VLOOKUP($B$83,C_410,14,FALSE),DAY($B$83))</f>
        <v>20</v>
      </c>
      <c r="O83" s="188">
        <f>IFERROR(VLOOKUP($B$83,C_415,13,FALSE),DAY($B$83))</f>
        <v>20</v>
      </c>
      <c r="P83" s="188">
        <f>IFERROR(VLOOKUP($B$83,C_420,12,FALSE),DAY($B$83))</f>
        <v>20</v>
      </c>
      <c r="Q83" s="188">
        <f>IFERROR(VLOOKUP($B$83,C_430,11,FALSE),DAY($B$83))</f>
        <v>20</v>
      </c>
      <c r="R83" s="188">
        <f>IFERROR(VLOOKUP($B$83,C_440,10,FALSE),DAY($B$83))</f>
        <v>20</v>
      </c>
      <c r="S83" s="188">
        <f>IFERROR(VLOOKUP($B$83,C_450,9,FALSE),DAY($B$83))</f>
        <v>20</v>
      </c>
      <c r="T83" s="188">
        <f>IFERROR(VLOOKUP($B$83,C_460,8,FALSE),DAY($B$83))</f>
        <v>20</v>
      </c>
      <c r="U83" s="188">
        <f>IFERROR(VLOOKUP($B$83,C_470,7,FALSE),DAY($B$83))</f>
        <v>20</v>
      </c>
      <c r="V83" s="188">
        <f>IFERROR(VLOOKUP($B$83,C_480,6,FALSE),DAY($B$83))</f>
        <v>20</v>
      </c>
      <c r="W83" s="188">
        <f>IFERROR(VLOOKUP($B$83,C_490,5,FALSE),DAY($B$83))</f>
        <v>20</v>
      </c>
      <c r="X83" s="188">
        <f>IFERROR(VLOOKUP($B$83,C_600,4,FALSE),DAY($B$83))</f>
        <v>20</v>
      </c>
      <c r="Y83" s="188">
        <f>IFERROR(VLOOKUP($B$83,C_610,3,FALSE),DAY($B$83))</f>
        <v>20</v>
      </c>
      <c r="Z83" s="188">
        <f>IFERROR(VLOOKUP($B$83,C_620,2,FALSE),DAY($B$83))</f>
        <v>20</v>
      </c>
    </row>
    <row r="84" spans="1:26">
      <c r="A84" s="128" t="s">
        <v>107</v>
      </c>
      <c r="B84" s="187">
        <v>41902</v>
      </c>
      <c r="C84" s="188">
        <f>IFERROR(VLOOKUP($B$84,C_100,25,FALSE),DAY($B$84))</f>
        <v>21</v>
      </c>
      <c r="D84" s="188">
        <f>IFERROR(VLOOKUP($B$84,C_120,24,FALSE),DAY($B$84))</f>
        <v>21</v>
      </c>
      <c r="E84" s="188">
        <f>IFERROR(VLOOKUP($B$84,C_130,23,FALSE),DAY($B$84))</f>
        <v>21</v>
      </c>
      <c r="F84" s="188" t="str">
        <f>IFERROR(VLOOKUP($B$84,C_400B,22,FALSE),DAY($B$84))</f>
        <v>◯</v>
      </c>
      <c r="G84" s="188">
        <f>IFERROR(VLOOKUP($B$84,C_140,21,FALSE),DAY($B$84))</f>
        <v>21</v>
      </c>
      <c r="H84" s="188">
        <f>IFERROR(VLOOKUP($B$84,C_150,20,FALSE),DAY($B$84))</f>
        <v>21</v>
      </c>
      <c r="I84" s="188">
        <f>IFERROR(VLOOKUP($B$84,C_200,19,FALSE),DAY($B$84))</f>
        <v>21</v>
      </c>
      <c r="J84" s="188">
        <f>IFERROR(VLOOKUP($B$84,C_210,18,FALSE),DAY($B$84))</f>
        <v>21</v>
      </c>
      <c r="K84" s="188">
        <f>IFERROR(VLOOKUP($B$84,C_350,17,FALSE),DAY($B$84))</f>
        <v>21</v>
      </c>
      <c r="L84" s="188">
        <f>IFERROR(VLOOKUP($B$84,C_355,16,FALSE),DAY($B$84))</f>
        <v>21</v>
      </c>
      <c r="M84" s="188">
        <f>IFERROR(VLOOKUP($B$84,C_400,15,FALSE),DAY($B$84))</f>
        <v>21</v>
      </c>
      <c r="N84" s="188">
        <f>IFERROR(VLOOKUP($B$84,C_410,14,FALSE),DAY($B$84))</f>
        <v>21</v>
      </c>
      <c r="O84" s="188">
        <f>IFERROR(VLOOKUP($B$84,C_415,13,FALSE),DAY($B$84))</f>
        <v>21</v>
      </c>
      <c r="P84" s="188">
        <f>IFERROR(VLOOKUP($B$84,C_420,12,FALSE),DAY($B$84))</f>
        <v>21</v>
      </c>
      <c r="Q84" s="188">
        <f>IFERROR(VLOOKUP($B$84,C_430,11,FALSE),DAY($B$84))</f>
        <v>21</v>
      </c>
      <c r="R84" s="188">
        <f>IFERROR(VLOOKUP($B$84,C_440,10,FALSE),DAY($B$84))</f>
        <v>21</v>
      </c>
      <c r="S84" s="188">
        <f>IFERROR(VLOOKUP($B$84,C_450,9,FALSE),DAY($B$84))</f>
        <v>21</v>
      </c>
      <c r="T84" s="188">
        <f>IFERROR(VLOOKUP($B$84,C_460,8,FALSE),DAY($B$84))</f>
        <v>21</v>
      </c>
      <c r="U84" s="188">
        <f>IFERROR(VLOOKUP($B$84,C_470,7,FALSE),DAY($B$84))</f>
        <v>21</v>
      </c>
      <c r="V84" s="188">
        <f>IFERROR(VLOOKUP($B$84,C_480,6,FALSE),DAY($B$84))</f>
        <v>21</v>
      </c>
      <c r="W84" s="188">
        <f>IFERROR(VLOOKUP($B$84,C_490,5,FALSE),DAY($B$84))</f>
        <v>21</v>
      </c>
      <c r="X84" s="188">
        <f>IFERROR(VLOOKUP($B$84,C_600,4,FALSE),DAY($B$84))</f>
        <v>21</v>
      </c>
      <c r="Y84" s="188">
        <f>IFERROR(VLOOKUP($B$84,C_610,3,FALSE),DAY($B$84))</f>
        <v>21</v>
      </c>
      <c r="Z84" s="188">
        <f>IFERROR(VLOOKUP($B$84,C_620,2,FALSE),DAY($B$84))</f>
        <v>21</v>
      </c>
    </row>
    <row r="85" spans="1:26">
      <c r="A85" s="182" t="s">
        <v>108</v>
      </c>
      <c r="B85" s="186">
        <v>41903</v>
      </c>
      <c r="C85" s="188">
        <f>IFERROR(VLOOKUP($B$85,C_100,25,FALSE),DAY($B$85))</f>
        <v>22</v>
      </c>
      <c r="D85" s="188">
        <f>IFERROR(VLOOKUP($B$85,C_120,24,FALSE),DAY($B$85))</f>
        <v>22</v>
      </c>
      <c r="E85" s="188">
        <f>IFERROR(VLOOKUP($B$85,C_130,23,FALSE),DAY($B$85))</f>
        <v>22</v>
      </c>
      <c r="F85" s="188" t="str">
        <f>IFERROR(VLOOKUP($B$85,C_400B,22,FALSE),DAY($B$85))</f>
        <v>◯</v>
      </c>
      <c r="G85" s="188">
        <f>IFERROR(VLOOKUP($B$85,C_140,21,FALSE),DAY($B$85))</f>
        <v>22</v>
      </c>
      <c r="H85" s="188">
        <f>IFERROR(VLOOKUP($B$85,C_150,20,FALSE),DAY($B$85))</f>
        <v>22</v>
      </c>
      <c r="I85" s="188">
        <f>IFERROR(VLOOKUP($B$85,C_200,19,FALSE),DAY($B$85))</f>
        <v>22</v>
      </c>
      <c r="J85" s="188">
        <f>IFERROR(VLOOKUP($B$85,C_210,18,FALSE),DAY($B$85))</f>
        <v>22</v>
      </c>
      <c r="K85" s="188">
        <f>IFERROR(VLOOKUP($B$85,C_350,17,FALSE),DAY($B$85))</f>
        <v>22</v>
      </c>
      <c r="L85" s="188">
        <f>IFERROR(VLOOKUP($B$85,C_355,16,FALSE),DAY($B$85))</f>
        <v>22</v>
      </c>
      <c r="M85" s="188">
        <f>IFERROR(VLOOKUP($B$85,C_400,15,FALSE),DAY($B$85))</f>
        <v>22</v>
      </c>
      <c r="N85" s="188">
        <f>IFERROR(VLOOKUP($B$85,C_410,14,FALSE),DAY($B$85))</f>
        <v>22</v>
      </c>
      <c r="O85" s="188">
        <f>IFERROR(VLOOKUP($B$85,C_415,13,FALSE),DAY($B$85))</f>
        <v>22</v>
      </c>
      <c r="P85" s="188">
        <f>IFERROR(VLOOKUP($B$85,C_420,12,FALSE),DAY($B$85))</f>
        <v>22</v>
      </c>
      <c r="Q85" s="188">
        <f>IFERROR(VLOOKUP($B$85,C_430,11,FALSE),DAY($B$85))</f>
        <v>22</v>
      </c>
      <c r="R85" s="188">
        <f>IFERROR(VLOOKUP($B$85,C_440,10,FALSE),DAY($B$85))</f>
        <v>22</v>
      </c>
      <c r="S85" s="188">
        <f>IFERROR(VLOOKUP($B$85,C_450,9,FALSE),DAY($B$85))</f>
        <v>22</v>
      </c>
      <c r="T85" s="188">
        <f>IFERROR(VLOOKUP($B$85,C_460,8,FALSE),DAY($B$85))</f>
        <v>22</v>
      </c>
      <c r="U85" s="188">
        <f>IFERROR(VLOOKUP($B$85,C_470,7,FALSE),DAY($B$85))</f>
        <v>22</v>
      </c>
      <c r="V85" s="188">
        <f>IFERROR(VLOOKUP($B$85,C_480,6,FALSE),DAY($B$85))</f>
        <v>22</v>
      </c>
      <c r="W85" s="188">
        <f>IFERROR(VLOOKUP($B$85,C_490,5,FALSE),DAY($B$85))</f>
        <v>22</v>
      </c>
      <c r="X85" s="188">
        <f>IFERROR(VLOOKUP($B$85,C_600,4,FALSE),DAY($B$85))</f>
        <v>22</v>
      </c>
      <c r="Y85" s="188">
        <f>IFERROR(VLOOKUP($B$85,C_610,3,FALSE),DAY($B$85))</f>
        <v>22</v>
      </c>
      <c r="Z85" s="188">
        <f>IFERROR(VLOOKUP($B$85,C_620,2,FALSE),DAY($B$85))</f>
        <v>22</v>
      </c>
    </row>
    <row r="86" spans="1:26">
      <c r="A86" s="182" t="s">
        <v>102</v>
      </c>
      <c r="B86" s="186">
        <v>41904</v>
      </c>
      <c r="C86" s="188">
        <f>IFERROR(VLOOKUP($B$86,C_100,25,FALSE),DAY($B$86))</f>
        <v>23</v>
      </c>
      <c r="D86" s="188">
        <f>IFERROR(VLOOKUP($B$86,C_120,24,FALSE),DAY($B$86))</f>
        <v>23</v>
      </c>
      <c r="E86" s="188">
        <f>IFERROR(VLOOKUP($B$86,C_130,23,FALSE),DAY($B$86))</f>
        <v>23</v>
      </c>
      <c r="F86" s="188" t="str">
        <f>IFERROR(VLOOKUP($B$86,C_400B,22,FALSE),DAY($B$86))</f>
        <v>◯</v>
      </c>
      <c r="G86" s="188">
        <f>IFERROR(VLOOKUP($B$86,C_140,21,FALSE),DAY($B$86))</f>
        <v>23</v>
      </c>
      <c r="H86" s="188">
        <f>IFERROR(VLOOKUP($B$86,C_150,20,FALSE),DAY($B$86))</f>
        <v>23</v>
      </c>
      <c r="I86" s="188">
        <f>IFERROR(VLOOKUP($B$86,C_200,19,FALSE),DAY($B$86))</f>
        <v>23</v>
      </c>
      <c r="J86" s="188">
        <f>IFERROR(VLOOKUP($B$86,C_210,18,FALSE),DAY($B$86))</f>
        <v>23</v>
      </c>
      <c r="K86" s="188">
        <f>IFERROR(VLOOKUP($B$86,C_350,17,FALSE),DAY($B$86))</f>
        <v>23</v>
      </c>
      <c r="L86" s="188">
        <f>IFERROR(VLOOKUP($B$86,C_355,16,FALSE),DAY($B$86))</f>
        <v>23</v>
      </c>
      <c r="M86" s="188">
        <f>IFERROR(VLOOKUP($B$86,C_400,15,FALSE),DAY($B$86))</f>
        <v>23</v>
      </c>
      <c r="N86" s="188">
        <f>IFERROR(VLOOKUP($B$86,C_410,14,FALSE),DAY($B$86))</f>
        <v>23</v>
      </c>
      <c r="O86" s="188">
        <f>IFERROR(VLOOKUP($B$86,C_415,13,FALSE),DAY($B$86))</f>
        <v>23</v>
      </c>
      <c r="P86" s="188">
        <f>IFERROR(VLOOKUP($B$86,C_420,12,FALSE),DAY($B$86))</f>
        <v>23</v>
      </c>
      <c r="Q86" s="188">
        <f>IFERROR(VLOOKUP($B$86,C_430,11,FALSE),DAY($B$86))</f>
        <v>23</v>
      </c>
      <c r="R86" s="188">
        <f>IFERROR(VLOOKUP($B$86,C_440,10,FALSE),DAY($B$86))</f>
        <v>23</v>
      </c>
      <c r="S86" s="188">
        <f>IFERROR(VLOOKUP($B$86,C_450,9,FALSE),DAY($B$86))</f>
        <v>23</v>
      </c>
      <c r="T86" s="188">
        <f>IFERROR(VLOOKUP($B$86,C_460,8,FALSE),DAY($B$86))</f>
        <v>23</v>
      </c>
      <c r="U86" s="188">
        <f>IFERROR(VLOOKUP($B$86,C_470,7,FALSE),DAY($B$86))</f>
        <v>23</v>
      </c>
      <c r="V86" s="188">
        <f>IFERROR(VLOOKUP($B$86,C_480,6,FALSE),DAY($B$86))</f>
        <v>23</v>
      </c>
      <c r="W86" s="188">
        <f>IFERROR(VLOOKUP($B$86,C_490,5,FALSE),DAY($B$86))</f>
        <v>23</v>
      </c>
      <c r="X86" s="188">
        <f>IFERROR(VLOOKUP($B$86,C_600,4,FALSE),DAY($B$86))</f>
        <v>23</v>
      </c>
      <c r="Y86" s="188">
        <f>IFERROR(VLOOKUP($B$86,C_610,3,FALSE),DAY($B$86))</f>
        <v>23</v>
      </c>
      <c r="Z86" s="188">
        <f>IFERROR(VLOOKUP($B$86,C_620,2,FALSE),DAY($B$86))</f>
        <v>23</v>
      </c>
    </row>
    <row r="87" spans="1:26">
      <c r="A87" s="128" t="s">
        <v>103</v>
      </c>
      <c r="B87" s="187">
        <v>41905</v>
      </c>
      <c r="C87" s="188">
        <f>IFERROR(VLOOKUP($B$87,C_100,25,FALSE),DAY($B$87))</f>
        <v>24</v>
      </c>
      <c r="D87" s="188">
        <f>IFERROR(VLOOKUP($B$87,C_120,24,FALSE),DAY($B$87))</f>
        <v>24</v>
      </c>
      <c r="E87" s="188">
        <f>IFERROR(VLOOKUP($B$87,C_130,23,FALSE),DAY($B$87))</f>
        <v>24</v>
      </c>
      <c r="F87" s="188" t="str">
        <f>IFERROR(VLOOKUP($B$87,C_400B,22,FALSE),DAY($B$87))</f>
        <v>◯</v>
      </c>
      <c r="G87" s="188">
        <f>IFERROR(VLOOKUP($B$87,C_140,21,FALSE),DAY($B$87))</f>
        <v>24</v>
      </c>
      <c r="H87" s="188">
        <f>IFERROR(VLOOKUP($B$87,C_150,20,FALSE),DAY($B$87))</f>
        <v>24</v>
      </c>
      <c r="I87" s="188">
        <f>IFERROR(VLOOKUP($B$87,C_200,19,FALSE),DAY($B$87))</f>
        <v>24</v>
      </c>
      <c r="J87" s="188">
        <f>IFERROR(VLOOKUP($B$87,C_210,18,FALSE),DAY($B$87))</f>
        <v>24</v>
      </c>
      <c r="K87" s="188">
        <f>IFERROR(VLOOKUP($B$87,C_350,17,FALSE),DAY($B$87))</f>
        <v>24</v>
      </c>
      <c r="L87" s="188">
        <f>IFERROR(VLOOKUP($B$87,C_355,16,FALSE),DAY($B$87))</f>
        <v>24</v>
      </c>
      <c r="M87" s="188">
        <f>IFERROR(VLOOKUP($B$87,C_400,15,FALSE),DAY($B$87))</f>
        <v>24</v>
      </c>
      <c r="N87" s="188">
        <f>IFERROR(VLOOKUP($B$87,C_410,14,FALSE),DAY($B$87))</f>
        <v>24</v>
      </c>
      <c r="O87" s="188">
        <f>IFERROR(VLOOKUP($B$87,C_415,13,FALSE),DAY($B$87))</f>
        <v>24</v>
      </c>
      <c r="P87" s="188">
        <f>IFERROR(VLOOKUP($B$87,C_420,12,FALSE),DAY($B$87))</f>
        <v>24</v>
      </c>
      <c r="Q87" s="188">
        <f>IFERROR(VLOOKUP($B$87,C_430,11,FALSE),DAY($B$87))</f>
        <v>24</v>
      </c>
      <c r="R87" s="188">
        <f>IFERROR(VLOOKUP($B$87,C_440,10,FALSE),DAY($B$87))</f>
        <v>24</v>
      </c>
      <c r="S87" s="188">
        <f>IFERROR(VLOOKUP($B$87,C_450,9,FALSE),DAY($B$87))</f>
        <v>24</v>
      </c>
      <c r="T87" s="188">
        <f>IFERROR(VLOOKUP($B$87,C_460,8,FALSE),DAY($B$87))</f>
        <v>24</v>
      </c>
      <c r="U87" s="188">
        <f>IFERROR(VLOOKUP($B$87,C_470,7,FALSE),DAY($B$87))</f>
        <v>24</v>
      </c>
      <c r="V87" s="188">
        <f>IFERROR(VLOOKUP($B$87,C_480,6,FALSE),DAY($B$87))</f>
        <v>24</v>
      </c>
      <c r="W87" s="188">
        <f>IFERROR(VLOOKUP($B$87,C_490,5,FALSE),DAY($B$87))</f>
        <v>24</v>
      </c>
      <c r="X87" s="188">
        <f>IFERROR(VLOOKUP($B$87,C_600,4,FALSE),DAY($B$87))</f>
        <v>24</v>
      </c>
      <c r="Y87" s="188">
        <f>IFERROR(VLOOKUP($B$87,C_610,3,FALSE),DAY($B$87))</f>
        <v>24</v>
      </c>
      <c r="Z87" s="188">
        <f>IFERROR(VLOOKUP($B$87,C_620,2,FALSE),DAY($B$87))</f>
        <v>24</v>
      </c>
    </row>
    <row r="88" spans="1:26">
      <c r="A88" s="128" t="s">
        <v>104</v>
      </c>
      <c r="B88" s="187">
        <v>41906</v>
      </c>
      <c r="C88" s="188">
        <f>IFERROR(VLOOKUP($B$88,C_100,25,FALSE),DAY($B$88))</f>
        <v>25</v>
      </c>
      <c r="D88" s="188">
        <f>IFERROR(VLOOKUP($B$88,C_120,24,FALSE),DAY($B$88))</f>
        <v>25</v>
      </c>
      <c r="E88" s="188">
        <f>IFERROR(VLOOKUP($B$88,C_130,23,FALSE),DAY($B$88))</f>
        <v>25</v>
      </c>
      <c r="F88" s="188" t="str">
        <f>IFERROR(VLOOKUP($B$88,C_400B,22,FALSE),DAY($B$88))</f>
        <v>◯</v>
      </c>
      <c r="G88" s="188">
        <f>IFERROR(VLOOKUP($B$88,C_140,21,FALSE),DAY($B$88))</f>
        <v>25</v>
      </c>
      <c r="H88" s="188">
        <f>IFERROR(VLOOKUP($B$88,C_150,20,FALSE),DAY($B$88))</f>
        <v>25</v>
      </c>
      <c r="I88" s="188">
        <f>IFERROR(VLOOKUP($B$88,C_200,19,FALSE),DAY($B$88))</f>
        <v>25</v>
      </c>
      <c r="J88" s="188">
        <f>IFERROR(VLOOKUP($B$88,C_210,18,FALSE),DAY($B$88))</f>
        <v>25</v>
      </c>
      <c r="K88" s="188">
        <f>IFERROR(VLOOKUP($B$88,C_350,17,FALSE),DAY($B$88))</f>
        <v>25</v>
      </c>
      <c r="L88" s="188">
        <f>IFERROR(VLOOKUP($B$88,C_355,16,FALSE),DAY($B$88))</f>
        <v>25</v>
      </c>
      <c r="M88" s="188">
        <f>IFERROR(VLOOKUP($B$88,C_400,15,FALSE),DAY($B$88))</f>
        <v>25</v>
      </c>
      <c r="N88" s="188">
        <f>IFERROR(VLOOKUP($B$88,C_410,14,FALSE),DAY($B$88))</f>
        <v>25</v>
      </c>
      <c r="O88" s="188">
        <f>IFERROR(VLOOKUP($B$88,C_415,13,FALSE),DAY($B$88))</f>
        <v>25</v>
      </c>
      <c r="P88" s="188">
        <f>IFERROR(VLOOKUP($B$88,C_420,12,FALSE),DAY($B$88))</f>
        <v>25</v>
      </c>
      <c r="Q88" s="188">
        <f>IFERROR(VLOOKUP($B$88,C_430,11,FALSE),DAY($B$88))</f>
        <v>25</v>
      </c>
      <c r="R88" s="188">
        <f>IFERROR(VLOOKUP($B$88,C_440,10,FALSE),DAY($B$88))</f>
        <v>25</v>
      </c>
      <c r="S88" s="188">
        <f>IFERROR(VLOOKUP($B$88,C_450,9,FALSE),DAY($B$88))</f>
        <v>25</v>
      </c>
      <c r="T88" s="188">
        <f>IFERROR(VLOOKUP($B$88,C_460,8,FALSE),DAY($B$88))</f>
        <v>25</v>
      </c>
      <c r="U88" s="188">
        <f>IFERROR(VLOOKUP($B$88,C_470,7,FALSE),DAY($B$88))</f>
        <v>25</v>
      </c>
      <c r="V88" s="188">
        <f>IFERROR(VLOOKUP($B$88,C_480,6,FALSE),DAY($B$88))</f>
        <v>25</v>
      </c>
      <c r="W88" s="188">
        <f>IFERROR(VLOOKUP($B$88,C_490,5,FALSE),DAY($B$88))</f>
        <v>25</v>
      </c>
      <c r="X88" s="188">
        <f>IFERROR(VLOOKUP($B$88,C_600,4,FALSE),DAY($B$88))</f>
        <v>25</v>
      </c>
      <c r="Y88" s="188">
        <f>IFERROR(VLOOKUP($B$88,C_610,3,FALSE),DAY($B$88))</f>
        <v>25</v>
      </c>
      <c r="Z88" s="188">
        <f>IFERROR(VLOOKUP($B$88,C_620,2,FALSE),DAY($B$88))</f>
        <v>25</v>
      </c>
    </row>
    <row r="89" spans="1:26">
      <c r="A89" s="128" t="s">
        <v>105</v>
      </c>
      <c r="B89" s="187">
        <v>41907</v>
      </c>
      <c r="C89" s="188">
        <f>IFERROR(VLOOKUP($B$89,C_100,25,FALSE),DAY($B$89))</f>
        <v>26</v>
      </c>
      <c r="D89" s="188">
        <f>IFERROR(VLOOKUP($B$89,C_120,24,FALSE),DAY($B$89))</f>
        <v>26</v>
      </c>
      <c r="E89" s="188">
        <f>IFERROR(VLOOKUP($B$89,C_130,23,FALSE),DAY($B$89))</f>
        <v>26</v>
      </c>
      <c r="F89" s="188" t="str">
        <f>IFERROR(VLOOKUP($B$89,C_400B,22,FALSE),DAY($B$89))</f>
        <v>◯</v>
      </c>
      <c r="G89" s="188">
        <f>IFERROR(VLOOKUP($B$89,C_140,21,FALSE),DAY($B$89))</f>
        <v>26</v>
      </c>
      <c r="H89" s="188">
        <f>IFERROR(VLOOKUP($B$89,C_150,20,FALSE),DAY($B$89))</f>
        <v>26</v>
      </c>
      <c r="I89" s="188">
        <f>IFERROR(VLOOKUP($B$89,C_200,19,FALSE),DAY($B$89))</f>
        <v>26</v>
      </c>
      <c r="J89" s="188">
        <f>IFERROR(VLOOKUP($B$89,C_210,18,FALSE),DAY($B$89))</f>
        <v>26</v>
      </c>
      <c r="K89" s="188">
        <f>IFERROR(VLOOKUP($B$89,C_350,17,FALSE),DAY($B$89))</f>
        <v>26</v>
      </c>
      <c r="L89" s="188">
        <f>IFERROR(VLOOKUP($B$89,C_355,16,FALSE),DAY($B$89))</f>
        <v>26</v>
      </c>
      <c r="M89" s="188">
        <f>IFERROR(VLOOKUP($B$89,C_400,15,FALSE),DAY($B$89))</f>
        <v>26</v>
      </c>
      <c r="N89" s="188">
        <f>IFERROR(VLOOKUP($B$89,C_410,14,FALSE),DAY($B$89))</f>
        <v>26</v>
      </c>
      <c r="O89" s="188">
        <f>IFERROR(VLOOKUP($B$89,C_415,13,FALSE),DAY($B$89))</f>
        <v>26</v>
      </c>
      <c r="P89" s="188">
        <f>IFERROR(VLOOKUP($B$89,C_420,12,FALSE),DAY($B$89))</f>
        <v>26</v>
      </c>
      <c r="Q89" s="188">
        <f>IFERROR(VLOOKUP($B$89,C_430,11,FALSE),DAY($B$89))</f>
        <v>26</v>
      </c>
      <c r="R89" s="188">
        <f>IFERROR(VLOOKUP($B$89,C_440,10,FALSE),DAY($B$89))</f>
        <v>26</v>
      </c>
      <c r="S89" s="188">
        <f>IFERROR(VLOOKUP($B$89,C_450,9,FALSE),DAY($B$89))</f>
        <v>26</v>
      </c>
      <c r="T89" s="188">
        <f>IFERROR(VLOOKUP($B$89,C_460,8,FALSE),DAY($B$89))</f>
        <v>26</v>
      </c>
      <c r="U89" s="188">
        <f>IFERROR(VLOOKUP($B$89,C_470,7,FALSE),DAY($B$89))</f>
        <v>26</v>
      </c>
      <c r="V89" s="188">
        <f>IFERROR(VLOOKUP($B$89,C_480,6,FALSE),DAY($B$89))</f>
        <v>26</v>
      </c>
      <c r="W89" s="188">
        <f>IFERROR(VLOOKUP($B$89,C_490,5,FALSE),DAY($B$89))</f>
        <v>26</v>
      </c>
      <c r="X89" s="188">
        <f>IFERROR(VLOOKUP($B$89,C_600,4,FALSE),DAY($B$89))</f>
        <v>26</v>
      </c>
      <c r="Y89" s="188">
        <f>IFERROR(VLOOKUP($B$89,C_610,3,FALSE),DAY($B$89))</f>
        <v>26</v>
      </c>
      <c r="Z89" s="188">
        <f>IFERROR(VLOOKUP($B$89,C_620,2,FALSE),DAY($B$89))</f>
        <v>26</v>
      </c>
    </row>
    <row r="90" spans="1:26">
      <c r="A90" s="128" t="s">
        <v>106</v>
      </c>
      <c r="B90" s="187">
        <v>41908</v>
      </c>
      <c r="C90" s="188">
        <f>IFERROR(VLOOKUP($B$90,C_100,25,FALSE),DAY($B$90))</f>
        <v>27</v>
      </c>
      <c r="D90" s="188">
        <f>IFERROR(VLOOKUP($B$90,C_120,24,FALSE),DAY($B$90))</f>
        <v>27</v>
      </c>
      <c r="E90" s="188">
        <f>IFERROR(VLOOKUP($B$90,C_130,23,FALSE),DAY($B$90))</f>
        <v>27</v>
      </c>
      <c r="F90" s="188" t="str">
        <f>IFERROR(VLOOKUP($B$90,C_400B,22,FALSE),DAY($B$90))</f>
        <v>◯</v>
      </c>
      <c r="G90" s="188">
        <f>IFERROR(VLOOKUP($B$90,C_140,21,FALSE),DAY($B$90))</f>
        <v>27</v>
      </c>
      <c r="H90" s="188">
        <f>IFERROR(VLOOKUP($B$90,C_150,20,FALSE),DAY($B$90))</f>
        <v>27</v>
      </c>
      <c r="I90" s="188">
        <f>IFERROR(VLOOKUP($B$90,C_200,19,FALSE),DAY($B$90))</f>
        <v>27</v>
      </c>
      <c r="J90" s="188">
        <f>IFERROR(VLOOKUP($B$90,C_210,18,FALSE),DAY($B$90))</f>
        <v>27</v>
      </c>
      <c r="K90" s="188">
        <f>IFERROR(VLOOKUP($B$90,C_350,17,FALSE),DAY($B$90))</f>
        <v>27</v>
      </c>
      <c r="L90" s="188">
        <f>IFERROR(VLOOKUP($B$90,C_355,16,FALSE),DAY($B$90))</f>
        <v>27</v>
      </c>
      <c r="M90" s="188">
        <f>IFERROR(VLOOKUP($B$90,C_400,15,FALSE),DAY($B$90))</f>
        <v>27</v>
      </c>
      <c r="N90" s="188">
        <f>IFERROR(VLOOKUP($B$90,C_410,14,FALSE),DAY($B$90))</f>
        <v>27</v>
      </c>
      <c r="O90" s="188">
        <f>IFERROR(VLOOKUP($B$90,C_415,13,FALSE),DAY($B$90))</f>
        <v>27</v>
      </c>
      <c r="P90" s="188">
        <f>IFERROR(VLOOKUP($B$90,C_420,12,FALSE),DAY($B$90))</f>
        <v>27</v>
      </c>
      <c r="Q90" s="188">
        <f>IFERROR(VLOOKUP($B$90,C_430,11,FALSE),DAY($B$90))</f>
        <v>27</v>
      </c>
      <c r="R90" s="188">
        <f>IFERROR(VLOOKUP($B$90,C_440,10,FALSE),DAY($B$90))</f>
        <v>27</v>
      </c>
      <c r="S90" s="188">
        <f>IFERROR(VLOOKUP($B$90,C_450,9,FALSE),DAY($B$90))</f>
        <v>27</v>
      </c>
      <c r="T90" s="188">
        <f>IFERROR(VLOOKUP($B$90,C_460,8,FALSE),DAY($B$90))</f>
        <v>27</v>
      </c>
      <c r="U90" s="188">
        <f>IFERROR(VLOOKUP($B$90,C_470,7,FALSE),DAY($B$90))</f>
        <v>27</v>
      </c>
      <c r="V90" s="188">
        <f>IFERROR(VLOOKUP($B$90,C_480,6,FALSE),DAY($B$90))</f>
        <v>27</v>
      </c>
      <c r="W90" s="188">
        <f>IFERROR(VLOOKUP($B$90,C_490,5,FALSE),DAY($B$90))</f>
        <v>27</v>
      </c>
      <c r="X90" s="188">
        <f>IFERROR(VLOOKUP($B$90,C_600,4,FALSE),DAY($B$90))</f>
        <v>27</v>
      </c>
      <c r="Y90" s="188">
        <f>IFERROR(VLOOKUP($B$90,C_610,3,FALSE),DAY($B$90))</f>
        <v>27</v>
      </c>
      <c r="Z90" s="188">
        <f>IFERROR(VLOOKUP($B$90,C_620,2,FALSE),DAY($B$90))</f>
        <v>27</v>
      </c>
    </row>
    <row r="91" spans="1:26">
      <c r="A91" s="128" t="s">
        <v>107</v>
      </c>
      <c r="B91" s="187">
        <v>41909</v>
      </c>
      <c r="C91" s="188">
        <f>IFERROR(VLOOKUP($B$91,C_100,25,FALSE),DAY($B$91))</f>
        <v>28</v>
      </c>
      <c r="D91" s="188">
        <f>IFERROR(VLOOKUP($B$91,C_120,24,FALSE),DAY($B$91))</f>
        <v>28</v>
      </c>
      <c r="E91" s="188">
        <f>IFERROR(VLOOKUP($B$91,C_130,23,FALSE),DAY($B$91))</f>
        <v>28</v>
      </c>
      <c r="F91" s="188" t="str">
        <f>IFERROR(VLOOKUP($B$91,C_400B,22,FALSE),DAY($B$91))</f>
        <v>◯</v>
      </c>
      <c r="G91" s="188">
        <f>IFERROR(VLOOKUP($B$91,C_140,21,FALSE),DAY($B$91))</f>
        <v>28</v>
      </c>
      <c r="H91" s="188">
        <f>IFERROR(VLOOKUP($B$91,C_150,20,FALSE),DAY($B$91))</f>
        <v>28</v>
      </c>
      <c r="I91" s="188">
        <f>IFERROR(VLOOKUP($B$91,C_200,19,FALSE),DAY($B$91))</f>
        <v>28</v>
      </c>
      <c r="J91" s="188">
        <f>IFERROR(VLOOKUP($B$91,C_210,18,FALSE),DAY($B$91))</f>
        <v>28</v>
      </c>
      <c r="K91" s="188">
        <f>IFERROR(VLOOKUP($B$91,C_350,17,FALSE),DAY($B$91))</f>
        <v>28</v>
      </c>
      <c r="L91" s="188">
        <f>IFERROR(VLOOKUP($B$91,C_355,16,FALSE),DAY($B$91))</f>
        <v>28</v>
      </c>
      <c r="M91" s="188">
        <f>IFERROR(VLOOKUP($B$91,C_400,15,FALSE),DAY($B$91))</f>
        <v>28</v>
      </c>
      <c r="N91" s="188">
        <f>IFERROR(VLOOKUP($B$91,C_410,14,FALSE),DAY($B$91))</f>
        <v>28</v>
      </c>
      <c r="O91" s="188">
        <f>IFERROR(VLOOKUP($B$91,C_415,13,FALSE),DAY($B$91))</f>
        <v>28</v>
      </c>
      <c r="P91" s="188">
        <f>IFERROR(VLOOKUP($B$91,C_420,12,FALSE),DAY($B$91))</f>
        <v>28</v>
      </c>
      <c r="Q91" s="188">
        <f>IFERROR(VLOOKUP($B$91,C_430,11,FALSE),DAY($B$91))</f>
        <v>28</v>
      </c>
      <c r="R91" s="188">
        <f>IFERROR(VLOOKUP($B$91,C_440,10,FALSE),DAY($B$91))</f>
        <v>28</v>
      </c>
      <c r="S91" s="188">
        <f>IFERROR(VLOOKUP($B$91,C_450,9,FALSE),DAY($B$91))</f>
        <v>28</v>
      </c>
      <c r="T91" s="188">
        <f>IFERROR(VLOOKUP($B$91,C_460,8,FALSE),DAY($B$91))</f>
        <v>28</v>
      </c>
      <c r="U91" s="188">
        <f>IFERROR(VLOOKUP($B$91,C_470,7,FALSE),DAY($B$91))</f>
        <v>28</v>
      </c>
      <c r="V91" s="188">
        <f>IFERROR(VLOOKUP($B$91,C_480,6,FALSE),DAY($B$91))</f>
        <v>28</v>
      </c>
      <c r="W91" s="188">
        <f>IFERROR(VLOOKUP($B$91,C_490,5,FALSE),DAY($B$91))</f>
        <v>28</v>
      </c>
      <c r="X91" s="188">
        <f>IFERROR(VLOOKUP($B$91,C_600,4,FALSE),DAY($B$91))</f>
        <v>28</v>
      </c>
      <c r="Y91" s="188">
        <f>IFERROR(VLOOKUP($B$91,C_610,3,FALSE),DAY($B$91))</f>
        <v>28</v>
      </c>
      <c r="Z91" s="188">
        <f>IFERROR(VLOOKUP($B$91,C_620,2,FALSE),DAY($B$91))</f>
        <v>28</v>
      </c>
    </row>
    <row r="92" spans="1:26">
      <c r="A92" s="182" t="s">
        <v>108</v>
      </c>
      <c r="B92" s="186">
        <v>41910</v>
      </c>
      <c r="C92" s="188">
        <f>IFERROR(VLOOKUP($B$92,C_100,25,FALSE),DAY($B$92))</f>
        <v>29</v>
      </c>
      <c r="D92" s="188">
        <f>IFERROR(VLOOKUP($B$92,C_120,24,FALSE),DAY($B$92))</f>
        <v>29</v>
      </c>
      <c r="E92" s="188">
        <f>IFERROR(VLOOKUP($B$92,C_130,23,FALSE),DAY($B$92))</f>
        <v>29</v>
      </c>
      <c r="F92" s="188" t="str">
        <f>IFERROR(VLOOKUP($B$92,C_400B,22,FALSE),DAY($B$92))</f>
        <v>◯</v>
      </c>
      <c r="G92" s="188">
        <f>IFERROR(VLOOKUP($B$92,C_140,21,FALSE),DAY($B$92))</f>
        <v>29</v>
      </c>
      <c r="H92" s="188">
        <f>IFERROR(VLOOKUP($B$92,C_150,20,FALSE),DAY($B$92))</f>
        <v>29</v>
      </c>
      <c r="I92" s="188">
        <f>IFERROR(VLOOKUP($B$92,C_200,19,FALSE),DAY($B$92))</f>
        <v>29</v>
      </c>
      <c r="J92" s="188">
        <f>IFERROR(VLOOKUP($B$92,C_210,18,FALSE),DAY($B$92))</f>
        <v>29</v>
      </c>
      <c r="K92" s="188">
        <f>IFERROR(VLOOKUP($B$92,C_350,17,FALSE),DAY($B$92))</f>
        <v>29</v>
      </c>
      <c r="L92" s="188">
        <f>IFERROR(VLOOKUP($B$92,C_355,16,FALSE),DAY($B$92))</f>
        <v>29</v>
      </c>
      <c r="M92" s="188">
        <f>IFERROR(VLOOKUP($B$92,C_400,15,FALSE),DAY($B$92))</f>
        <v>29</v>
      </c>
      <c r="N92" s="188">
        <f>IFERROR(VLOOKUP($B$92,C_410,14,FALSE),DAY($B$92))</f>
        <v>29</v>
      </c>
      <c r="O92" s="188">
        <f>IFERROR(VLOOKUP($B$92,C_415,13,FALSE),DAY($B$92))</f>
        <v>29</v>
      </c>
      <c r="P92" s="188">
        <f>IFERROR(VLOOKUP($B$92,C_420,12,FALSE),DAY($B$92))</f>
        <v>29</v>
      </c>
      <c r="Q92" s="188">
        <f>IFERROR(VLOOKUP($B$92,C_430,11,FALSE),DAY($B$92))</f>
        <v>29</v>
      </c>
      <c r="R92" s="188">
        <f>IFERROR(VLOOKUP($B$92,C_440,10,FALSE),DAY($B$92))</f>
        <v>29</v>
      </c>
      <c r="S92" s="188">
        <f>IFERROR(VLOOKUP($B$92,C_450,9,FALSE),DAY($B$92))</f>
        <v>29</v>
      </c>
      <c r="T92" s="188">
        <f>IFERROR(VLOOKUP($B$92,C_460,8,FALSE),DAY($B$92))</f>
        <v>29</v>
      </c>
      <c r="U92" s="188">
        <f>IFERROR(VLOOKUP($B$92,C_470,7,FALSE),DAY($B$92))</f>
        <v>29</v>
      </c>
      <c r="V92" s="188">
        <f>IFERROR(VLOOKUP($B$92,C_480,6,FALSE),DAY($B$92))</f>
        <v>29</v>
      </c>
      <c r="W92" s="188">
        <f>IFERROR(VLOOKUP($B$92,C_490,5,FALSE),DAY($B$92))</f>
        <v>29</v>
      </c>
      <c r="X92" s="188">
        <f>IFERROR(VLOOKUP($B$92,C_600,4,FALSE),DAY($B$92))</f>
        <v>29</v>
      </c>
      <c r="Y92" s="188">
        <f>IFERROR(VLOOKUP($B$92,C_610,3,FALSE),DAY($B$92))</f>
        <v>29</v>
      </c>
      <c r="Z92" s="188">
        <f>IFERROR(VLOOKUP($B$92,C_620,2,FALSE),DAY($B$92))</f>
        <v>29</v>
      </c>
    </row>
    <row r="93" spans="1:26">
      <c r="A93" s="182" t="s">
        <v>102</v>
      </c>
      <c r="B93" s="186">
        <v>41911</v>
      </c>
      <c r="C93" s="188">
        <f>IFERROR(VLOOKUP($B$93,C_100,25,FALSE),DAY($B$93))</f>
        <v>30</v>
      </c>
      <c r="D93" s="188">
        <f>IFERROR(VLOOKUP($B$93,C_120,24,FALSE),DAY($B$93))</f>
        <v>30</v>
      </c>
      <c r="E93" s="188">
        <f>IFERROR(VLOOKUP($B$93,C_130,23,FALSE),DAY($B$93))</f>
        <v>30</v>
      </c>
      <c r="F93" s="188" t="str">
        <f>IFERROR(VLOOKUP($B$93,C_400B,22,FALSE),DAY($B$93))</f>
        <v>◯</v>
      </c>
      <c r="G93" s="188">
        <f>IFERROR(VLOOKUP($B$93,C_140,21,FALSE),DAY($B$93))</f>
        <v>30</v>
      </c>
      <c r="H93" s="188">
        <f>IFERROR(VLOOKUP($B$93,C_150,20,FALSE),DAY($B$93))</f>
        <v>30</v>
      </c>
      <c r="I93" s="188">
        <f>IFERROR(VLOOKUP($B$93,C_200,19,FALSE),DAY($B$93))</f>
        <v>30</v>
      </c>
      <c r="J93" s="188">
        <f>IFERROR(VLOOKUP($B$93,C_210,18,FALSE),DAY($B$93))</f>
        <v>30</v>
      </c>
      <c r="K93" s="188">
        <f>IFERROR(VLOOKUP($B$93,C_350,17,FALSE),DAY($B$93))</f>
        <v>30</v>
      </c>
      <c r="L93" s="188">
        <f>IFERROR(VLOOKUP($B$93,C_355,16,FALSE),DAY($B$93))</f>
        <v>30</v>
      </c>
      <c r="M93" s="188">
        <f>IFERROR(VLOOKUP($B$93,C_400,15,FALSE),DAY($B$93))</f>
        <v>30</v>
      </c>
      <c r="N93" s="188">
        <f>IFERROR(VLOOKUP($B$93,C_410,14,FALSE),DAY($B$93))</f>
        <v>30</v>
      </c>
      <c r="O93" s="188">
        <f>IFERROR(VLOOKUP($B$93,C_415,13,FALSE),DAY($B$93))</f>
        <v>30</v>
      </c>
      <c r="P93" s="188">
        <f>IFERROR(VLOOKUP($B$93,C_420,12,FALSE),DAY($B$93))</f>
        <v>30</v>
      </c>
      <c r="Q93" s="188">
        <f>IFERROR(VLOOKUP($B$93,C_430,11,FALSE),DAY($B$93))</f>
        <v>30</v>
      </c>
      <c r="R93" s="188">
        <f>IFERROR(VLOOKUP($B$93,C_440,10,FALSE),DAY($B$93))</f>
        <v>30</v>
      </c>
      <c r="S93" s="188">
        <f>IFERROR(VLOOKUP($B$93,C_450,9,FALSE),DAY($B$93))</f>
        <v>30</v>
      </c>
      <c r="T93" s="188">
        <f>IFERROR(VLOOKUP($B$93,C_460,8,FALSE),DAY($B$93))</f>
        <v>30</v>
      </c>
      <c r="U93" s="188">
        <f>IFERROR(VLOOKUP($B$93,C_470,7,FALSE),DAY($B$93))</f>
        <v>30</v>
      </c>
      <c r="V93" s="188">
        <f>IFERROR(VLOOKUP($B$93,C_480,6,FALSE),DAY($B$93))</f>
        <v>30</v>
      </c>
      <c r="W93" s="188">
        <f>IFERROR(VLOOKUP($B$93,C_490,5,FALSE),DAY($B$93))</f>
        <v>30</v>
      </c>
      <c r="X93" s="188">
        <f>IFERROR(VLOOKUP($B$93,C_600,4,FALSE),DAY($B$93))</f>
        <v>30</v>
      </c>
      <c r="Y93" s="188">
        <f>IFERROR(VLOOKUP($B$93,C_610,3,FALSE),DAY($B$93))</f>
        <v>30</v>
      </c>
      <c r="Z93" s="188">
        <f>IFERROR(VLOOKUP($B$93,C_620,2,FALSE),DAY($B$93))</f>
        <v>30</v>
      </c>
    </row>
    <row r="94" spans="1:26">
      <c r="A94" s="128" t="s">
        <v>103</v>
      </c>
      <c r="B94" s="187">
        <v>41912</v>
      </c>
      <c r="C94" s="188">
        <f>IFERROR(VLOOKUP($B$94,C_100,25,FALSE),DAY($B$94))</f>
        <v>1</v>
      </c>
      <c r="D94" s="188">
        <f>IFERROR(VLOOKUP($B$94,C_120,24,FALSE),DAY($B$94))</f>
        <v>1</v>
      </c>
      <c r="E94" s="188">
        <f>IFERROR(VLOOKUP($B$94,C_130,23,FALSE),DAY($B$94))</f>
        <v>1</v>
      </c>
      <c r="F94" s="188" t="str">
        <f>IFERROR(VLOOKUP($B$94,C_400B,22,FALSE),DAY($B$94))</f>
        <v>◯</v>
      </c>
      <c r="G94" s="188">
        <f>IFERROR(VLOOKUP($B$94,C_140,21,FALSE),DAY($B$94))</f>
        <v>1</v>
      </c>
      <c r="H94" s="188">
        <f>IFERROR(VLOOKUP($B$94,C_150,20,FALSE),DAY($B$94))</f>
        <v>1</v>
      </c>
      <c r="I94" s="188">
        <f>IFERROR(VLOOKUP($B$94,C_200,19,FALSE),DAY($B$94))</f>
        <v>1</v>
      </c>
      <c r="J94" s="188">
        <f>IFERROR(VLOOKUP($B$94,C_210,18,FALSE),DAY($B$94))</f>
        <v>1</v>
      </c>
      <c r="K94" s="188">
        <f>IFERROR(VLOOKUP($B$94,C_350,17,FALSE),DAY($B$94))</f>
        <v>1</v>
      </c>
      <c r="L94" s="188">
        <f>IFERROR(VLOOKUP($B$94,C_355,16,FALSE),DAY($B$94))</f>
        <v>1</v>
      </c>
      <c r="M94" s="188">
        <f>IFERROR(VLOOKUP($B$94,C_400,15,FALSE),DAY($B$94))</f>
        <v>1</v>
      </c>
      <c r="N94" s="188">
        <f>IFERROR(VLOOKUP($B$94,C_410,14,FALSE),DAY($B$94))</f>
        <v>1</v>
      </c>
      <c r="O94" s="188">
        <f>IFERROR(VLOOKUP($B$94,C_415,13,FALSE),DAY($B$94))</f>
        <v>1</v>
      </c>
      <c r="P94" s="188">
        <f>IFERROR(VLOOKUP($B$94,C_420,12,FALSE),DAY($B$94))</f>
        <v>1</v>
      </c>
      <c r="Q94" s="188">
        <f>IFERROR(VLOOKUP($B$94,C_430,11,FALSE),DAY($B$94))</f>
        <v>1</v>
      </c>
      <c r="R94" s="188">
        <f>IFERROR(VLOOKUP($B$94,C_440,10,FALSE),DAY($B$94))</f>
        <v>1</v>
      </c>
      <c r="S94" s="188">
        <f>IFERROR(VLOOKUP($B$94,C_450,9,FALSE),DAY($B$94))</f>
        <v>1</v>
      </c>
      <c r="T94" s="188">
        <f>IFERROR(VLOOKUP($B$94,C_460,8,FALSE),DAY($B$94))</f>
        <v>1</v>
      </c>
      <c r="U94" s="188">
        <f>IFERROR(VLOOKUP($B$94,C_470,7,FALSE),DAY($B$94))</f>
        <v>1</v>
      </c>
      <c r="V94" s="188">
        <f>IFERROR(VLOOKUP($B$94,C_480,6,FALSE),DAY($B$94))</f>
        <v>1</v>
      </c>
      <c r="W94" s="188">
        <f>IFERROR(VLOOKUP($B$94,C_490,5,FALSE),DAY($B$94))</f>
        <v>1</v>
      </c>
      <c r="X94" s="188">
        <f>IFERROR(VLOOKUP($B$94,C_600,4,FALSE),DAY($B$94))</f>
        <v>1</v>
      </c>
      <c r="Y94" s="188">
        <f>IFERROR(VLOOKUP($B$94,C_610,3,FALSE),DAY($B$94))</f>
        <v>1</v>
      </c>
      <c r="Z94" s="188">
        <f>IFERROR(VLOOKUP($B$94,C_620,2,FALSE),DAY($B$94))</f>
        <v>1</v>
      </c>
    </row>
    <row r="95" spans="1:26">
      <c r="A95" s="128" t="s">
        <v>104</v>
      </c>
      <c r="B95" s="187">
        <v>41913</v>
      </c>
      <c r="C95" s="188">
        <f>IFERROR(VLOOKUP($B$95,C_100,25,FALSE),DAY($B$95))</f>
        <v>2</v>
      </c>
      <c r="D95" s="188">
        <f>IFERROR(VLOOKUP($B$95,C_120,24,FALSE),DAY($B$95))</f>
        <v>2</v>
      </c>
      <c r="E95" s="188">
        <f>IFERROR(VLOOKUP($B$95,C_130,23,FALSE),DAY($B$95))</f>
        <v>2</v>
      </c>
      <c r="F95" s="188" t="str">
        <f>IFERROR(VLOOKUP($B$95,C_400B,22,FALSE),DAY($B$95))</f>
        <v>◯</v>
      </c>
      <c r="G95" s="188">
        <f>IFERROR(VLOOKUP($B$95,C_140,21,FALSE),DAY($B$95))</f>
        <v>2</v>
      </c>
      <c r="H95" s="188">
        <f>IFERROR(VLOOKUP($B$95,C_150,20,FALSE),DAY($B$95))</f>
        <v>2</v>
      </c>
      <c r="I95" s="188">
        <f>IFERROR(VLOOKUP($B$95,C_200,19,FALSE),DAY($B$95))</f>
        <v>2</v>
      </c>
      <c r="J95" s="188">
        <f>IFERROR(VLOOKUP($B$95,C_210,18,FALSE),DAY($B$95))</f>
        <v>2</v>
      </c>
      <c r="K95" s="188">
        <f>IFERROR(VLOOKUP($B$95,C_350,17,FALSE),DAY($B$95))</f>
        <v>2</v>
      </c>
      <c r="L95" s="188">
        <f>IFERROR(VLOOKUP($B$95,C_355,16,FALSE),DAY($B$95))</f>
        <v>2</v>
      </c>
      <c r="M95" s="188">
        <f>IFERROR(VLOOKUP($B$95,C_400,15,FALSE),DAY($B$95))</f>
        <v>2</v>
      </c>
      <c r="N95" s="188">
        <f>IFERROR(VLOOKUP($B$95,C_410,14,FALSE),DAY($B$95))</f>
        <v>2</v>
      </c>
      <c r="O95" s="188">
        <f>IFERROR(VLOOKUP($B$95,C_415,13,FALSE),DAY($B$95))</f>
        <v>2</v>
      </c>
      <c r="P95" s="188">
        <f>IFERROR(VLOOKUP($B$95,C_420,12,FALSE),DAY($B$95))</f>
        <v>2</v>
      </c>
      <c r="Q95" s="188">
        <f>IFERROR(VLOOKUP($B$95,C_430,11,FALSE),DAY($B$95))</f>
        <v>2</v>
      </c>
      <c r="R95" s="188">
        <f>IFERROR(VLOOKUP($B$95,C_440,10,FALSE),DAY($B$95))</f>
        <v>2</v>
      </c>
      <c r="S95" s="188">
        <f>IFERROR(VLOOKUP($B$95,C_450,9,FALSE),DAY($B$95))</f>
        <v>2</v>
      </c>
      <c r="T95" s="188">
        <f>IFERROR(VLOOKUP($B$95,C_460,8,FALSE),DAY($B$95))</f>
        <v>2</v>
      </c>
      <c r="U95" s="188">
        <f>IFERROR(VLOOKUP($B$95,C_470,7,FALSE),DAY($B$95))</f>
        <v>2</v>
      </c>
      <c r="V95" s="188">
        <f>IFERROR(VLOOKUP($B$95,C_480,6,FALSE),DAY($B$95))</f>
        <v>2</v>
      </c>
      <c r="W95" s="188">
        <f>IFERROR(VLOOKUP($B$95,C_490,5,FALSE),DAY($B$95))</f>
        <v>2</v>
      </c>
      <c r="X95" s="188">
        <f>IFERROR(VLOOKUP($B$95,C_600,4,FALSE),DAY($B$95))</f>
        <v>2</v>
      </c>
      <c r="Y95" s="188">
        <f>IFERROR(VLOOKUP($B$95,C_610,3,FALSE),DAY($B$95))</f>
        <v>2</v>
      </c>
      <c r="Z95" s="188">
        <f>IFERROR(VLOOKUP($B$95,C_620,2,FALSE),DAY($B$95))</f>
        <v>2</v>
      </c>
    </row>
    <row r="96" spans="1:26">
      <c r="A96" s="128" t="s">
        <v>105</v>
      </c>
      <c r="B96" s="187">
        <v>41914</v>
      </c>
      <c r="C96" s="188">
        <f>IFERROR(VLOOKUP($B$96,C_100,25,FALSE),DAY($B$96))</f>
        <v>3</v>
      </c>
      <c r="D96" s="188">
        <f>IFERROR(VLOOKUP($B$96,C_120,24,FALSE),DAY($B$96))</f>
        <v>3</v>
      </c>
      <c r="E96" s="188">
        <f>IFERROR(VLOOKUP($B$96,C_130,23,FALSE),DAY($B$96))</f>
        <v>3</v>
      </c>
      <c r="F96" s="188" t="str">
        <f>IFERROR(VLOOKUP($B$96,C_400B,22,FALSE),DAY($B$96))</f>
        <v>◯</v>
      </c>
      <c r="G96" s="188">
        <f>IFERROR(VLOOKUP($B$96,C_140,21,FALSE),DAY($B$96))</f>
        <v>3</v>
      </c>
      <c r="H96" s="188">
        <f>IFERROR(VLOOKUP($B$96,C_150,20,FALSE),DAY($B$96))</f>
        <v>3</v>
      </c>
      <c r="I96" s="188">
        <f>IFERROR(VLOOKUP($B$96,C_200,19,FALSE),DAY($B$96))</f>
        <v>3</v>
      </c>
      <c r="J96" s="188">
        <f>IFERROR(VLOOKUP($B$96,C_210,18,FALSE),DAY($B$96))</f>
        <v>3</v>
      </c>
      <c r="K96" s="188">
        <f>IFERROR(VLOOKUP($B$96,C_350,17,FALSE),DAY($B$96))</f>
        <v>3</v>
      </c>
      <c r="L96" s="188">
        <f>IFERROR(VLOOKUP($B$96,C_355,16,FALSE),DAY($B$96))</f>
        <v>3</v>
      </c>
      <c r="M96" s="188">
        <f>IFERROR(VLOOKUP($B$96,C_400,15,FALSE),DAY($B$96))</f>
        <v>3</v>
      </c>
      <c r="N96" s="188">
        <f>IFERROR(VLOOKUP($B$96,C_410,14,FALSE),DAY($B$96))</f>
        <v>3</v>
      </c>
      <c r="O96" s="188">
        <f>IFERROR(VLOOKUP($B$96,C_415,13,FALSE),DAY($B$96))</f>
        <v>3</v>
      </c>
      <c r="P96" s="188">
        <f>IFERROR(VLOOKUP($B$96,C_420,12,FALSE),DAY($B$96))</f>
        <v>3</v>
      </c>
      <c r="Q96" s="188">
        <f>IFERROR(VLOOKUP($B$96,C_430,11,FALSE),DAY($B$96))</f>
        <v>3</v>
      </c>
      <c r="R96" s="188">
        <f>IFERROR(VLOOKUP($B$96,C_440,10,FALSE),DAY($B$96))</f>
        <v>3</v>
      </c>
      <c r="S96" s="188">
        <f>IFERROR(VLOOKUP($B$96,C_450,9,FALSE),DAY($B$96))</f>
        <v>3</v>
      </c>
      <c r="T96" s="188">
        <f>IFERROR(VLOOKUP($B$96,C_460,8,FALSE),DAY($B$96))</f>
        <v>3</v>
      </c>
      <c r="U96" s="188">
        <f>IFERROR(VLOOKUP($B$96,C_470,7,FALSE),DAY($B$96))</f>
        <v>3</v>
      </c>
      <c r="V96" s="188">
        <f>IFERROR(VLOOKUP($B$96,C_480,6,FALSE),DAY($B$96))</f>
        <v>3</v>
      </c>
      <c r="W96" s="188">
        <f>IFERROR(VLOOKUP($B$96,C_490,5,FALSE),DAY($B$96))</f>
        <v>3</v>
      </c>
      <c r="X96" s="188">
        <f>IFERROR(VLOOKUP($B$96,C_600,4,FALSE),DAY($B$96))</f>
        <v>3</v>
      </c>
      <c r="Y96" s="188">
        <f>IFERROR(VLOOKUP($B$96,C_610,3,FALSE),DAY($B$96))</f>
        <v>3</v>
      </c>
      <c r="Z96" s="188">
        <f>IFERROR(VLOOKUP($B$96,C_620,2,FALSE),DAY($B$96))</f>
        <v>3</v>
      </c>
    </row>
    <row r="97" spans="1:26">
      <c r="A97" s="128" t="s">
        <v>106</v>
      </c>
      <c r="B97" s="187">
        <v>41915</v>
      </c>
      <c r="C97" s="188">
        <f>IFERROR(VLOOKUP($B$97,C_100,25,FALSE),DAY($B$97))</f>
        <v>4</v>
      </c>
      <c r="D97" s="188">
        <f>IFERROR(VLOOKUP($B$97,C_120,24,FALSE),DAY($B$97))</f>
        <v>4</v>
      </c>
      <c r="E97" s="188">
        <f>IFERROR(VLOOKUP($B$97,C_130,23,FALSE),DAY($B$97))</f>
        <v>4</v>
      </c>
      <c r="F97" s="188" t="str">
        <f>IFERROR(VLOOKUP($B$97,C_400B,22,FALSE),DAY($B$97))</f>
        <v>◯</v>
      </c>
      <c r="G97" s="188">
        <f>IFERROR(VLOOKUP($B$97,C_140,21,FALSE),DAY($B$97))</f>
        <v>4</v>
      </c>
      <c r="H97" s="188">
        <f>IFERROR(VLOOKUP($B$97,C_150,20,FALSE),DAY($B$97))</f>
        <v>4</v>
      </c>
      <c r="I97" s="188">
        <f>IFERROR(VLOOKUP($B$97,C_200,19,FALSE),DAY($B$97))</f>
        <v>4</v>
      </c>
      <c r="J97" s="188">
        <f>IFERROR(VLOOKUP($B$97,C_210,18,FALSE),DAY($B$97))</f>
        <v>4</v>
      </c>
      <c r="K97" s="188">
        <f>IFERROR(VLOOKUP($B$97,C_350,17,FALSE),DAY($B$97))</f>
        <v>4</v>
      </c>
      <c r="L97" s="188">
        <f>IFERROR(VLOOKUP($B$97,C_355,16,FALSE),DAY($B$97))</f>
        <v>4</v>
      </c>
      <c r="M97" s="188">
        <f>IFERROR(VLOOKUP($B$97,C_400,15,FALSE),DAY($B$97))</f>
        <v>4</v>
      </c>
      <c r="N97" s="188">
        <f>IFERROR(VLOOKUP($B$97,C_410,14,FALSE),DAY($B$97))</f>
        <v>4</v>
      </c>
      <c r="O97" s="188">
        <f>IFERROR(VLOOKUP($B$97,C_415,13,FALSE),DAY($B$97))</f>
        <v>4</v>
      </c>
      <c r="P97" s="188">
        <f>IFERROR(VLOOKUP($B$97,C_420,12,FALSE),DAY($B$97))</f>
        <v>4</v>
      </c>
      <c r="Q97" s="188">
        <f>IFERROR(VLOOKUP($B$97,C_430,11,FALSE),DAY($B$97))</f>
        <v>4</v>
      </c>
      <c r="R97" s="188">
        <f>IFERROR(VLOOKUP($B$97,C_440,10,FALSE),DAY($B$97))</f>
        <v>4</v>
      </c>
      <c r="S97" s="188">
        <f>IFERROR(VLOOKUP($B$97,C_450,9,FALSE),DAY($B$97))</f>
        <v>4</v>
      </c>
      <c r="T97" s="188">
        <f>IFERROR(VLOOKUP($B$97,C_460,8,FALSE),DAY($B$97))</f>
        <v>4</v>
      </c>
      <c r="U97" s="188">
        <f>IFERROR(VLOOKUP($B$97,C_470,7,FALSE),DAY($B$97))</f>
        <v>4</v>
      </c>
      <c r="V97" s="188">
        <f>IFERROR(VLOOKUP($B$97,C_480,6,FALSE),DAY($B$97))</f>
        <v>4</v>
      </c>
      <c r="W97" s="188">
        <f>IFERROR(VLOOKUP($B$97,C_490,5,FALSE),DAY($B$97))</f>
        <v>4</v>
      </c>
      <c r="X97" s="188">
        <f>IFERROR(VLOOKUP($B$97,C_600,4,FALSE),DAY($B$97))</f>
        <v>4</v>
      </c>
      <c r="Y97" s="188">
        <f>IFERROR(VLOOKUP($B$97,C_610,3,FALSE),DAY($B$97))</f>
        <v>4</v>
      </c>
      <c r="Z97" s="188">
        <f>IFERROR(VLOOKUP($B$97,C_620,2,FALSE),DAY($B$97))</f>
        <v>4</v>
      </c>
    </row>
    <row r="98" spans="1:26">
      <c r="A98" s="128" t="s">
        <v>107</v>
      </c>
      <c r="B98" s="187">
        <v>41916</v>
      </c>
      <c r="C98" s="188">
        <f>IFERROR(VLOOKUP($B$98,C_100,25,FALSE),DAY($B$98))</f>
        <v>5</v>
      </c>
      <c r="D98" s="188">
        <f>IFERROR(VLOOKUP($B$98,C_120,24,FALSE),DAY($B$98))</f>
        <v>5</v>
      </c>
      <c r="E98" s="188">
        <f>IFERROR(VLOOKUP($B$98,C_130,23,FALSE),DAY($B$98))</f>
        <v>5</v>
      </c>
      <c r="F98" s="188" t="str">
        <f>IFERROR(VLOOKUP($B$98,C_400B,22,FALSE),DAY($B$98))</f>
        <v>◯</v>
      </c>
      <c r="G98" s="188">
        <f>IFERROR(VLOOKUP($B$98,C_140,21,FALSE),DAY($B$98))</f>
        <v>5</v>
      </c>
      <c r="H98" s="188">
        <f>IFERROR(VLOOKUP($B$98,C_150,20,FALSE),DAY($B$98))</f>
        <v>5</v>
      </c>
      <c r="I98" s="188">
        <f>IFERROR(VLOOKUP($B$98,C_200,19,FALSE),DAY($B$98))</f>
        <v>5</v>
      </c>
      <c r="J98" s="188">
        <f>IFERROR(VLOOKUP($B$98,C_210,18,FALSE),DAY($B$98))</f>
        <v>5</v>
      </c>
      <c r="K98" s="188">
        <f>IFERROR(VLOOKUP($B$98,C_350,17,FALSE),DAY($B$98))</f>
        <v>5</v>
      </c>
      <c r="L98" s="188">
        <f>IFERROR(VLOOKUP($B$98,C_355,16,FALSE),DAY($B$98))</f>
        <v>5</v>
      </c>
      <c r="M98" s="188">
        <f>IFERROR(VLOOKUP($B$98,C_400,15,FALSE),DAY($B$98))</f>
        <v>5</v>
      </c>
      <c r="N98" s="188">
        <f>IFERROR(VLOOKUP($B$98,C_410,14,FALSE),DAY($B$98))</f>
        <v>5</v>
      </c>
      <c r="O98" s="188">
        <f>IFERROR(VLOOKUP($B$98,C_415,13,FALSE),DAY($B$98))</f>
        <v>5</v>
      </c>
      <c r="P98" s="188">
        <f>IFERROR(VLOOKUP($B$98,C_420,12,FALSE),DAY($B$98))</f>
        <v>5</v>
      </c>
      <c r="Q98" s="188">
        <f>IFERROR(VLOOKUP($B$98,C_430,11,FALSE),DAY($B$98))</f>
        <v>5</v>
      </c>
      <c r="R98" s="188">
        <f>IFERROR(VLOOKUP($B$98,C_440,10,FALSE),DAY($B$98))</f>
        <v>5</v>
      </c>
      <c r="S98" s="188">
        <f>IFERROR(VLOOKUP($B$98,C_450,9,FALSE),DAY($B$98))</f>
        <v>5</v>
      </c>
      <c r="T98" s="188">
        <f>IFERROR(VLOOKUP($B$98,C_460,8,FALSE),DAY($B$98))</f>
        <v>5</v>
      </c>
      <c r="U98" s="188">
        <f>IFERROR(VLOOKUP($B$98,C_470,7,FALSE),DAY($B$98))</f>
        <v>5</v>
      </c>
      <c r="V98" s="188">
        <f>IFERROR(VLOOKUP($B$98,C_480,6,FALSE),DAY($B$98))</f>
        <v>5</v>
      </c>
      <c r="W98" s="188">
        <f>IFERROR(VLOOKUP($B$98,C_490,5,FALSE),DAY($B$98))</f>
        <v>5</v>
      </c>
      <c r="X98" s="188">
        <f>IFERROR(VLOOKUP($B$98,C_600,4,FALSE),DAY($B$98))</f>
        <v>5</v>
      </c>
      <c r="Y98" s="188">
        <f>IFERROR(VLOOKUP($B$98,C_610,3,FALSE),DAY($B$98))</f>
        <v>5</v>
      </c>
      <c r="Z98" s="188">
        <f>IFERROR(VLOOKUP($B$98,C_620,2,FALSE),DAY($B$98))</f>
        <v>5</v>
      </c>
    </row>
    <row r="99" spans="1:26">
      <c r="A99" s="182" t="s">
        <v>108</v>
      </c>
      <c r="B99" s="186">
        <v>41917</v>
      </c>
      <c r="C99" s="188">
        <f>IFERROR(VLOOKUP($B$99,C_100,25,FALSE),DAY($B$99))</f>
        <v>6</v>
      </c>
      <c r="D99" s="188">
        <f>IFERROR(VLOOKUP($B$99,C_120,24,FALSE),DAY($B$99))</f>
        <v>6</v>
      </c>
      <c r="E99" s="188">
        <f>IFERROR(VLOOKUP($B$99,C_130,23,FALSE),DAY($B$99))</f>
        <v>6</v>
      </c>
      <c r="F99" s="188" t="str">
        <f>IFERROR(VLOOKUP($B$99,C_400B,22,FALSE),DAY($B$99))</f>
        <v>◯</v>
      </c>
      <c r="G99" s="188">
        <f>IFERROR(VLOOKUP($B$99,C_140,21,FALSE),DAY($B$99))</f>
        <v>6</v>
      </c>
      <c r="H99" s="188">
        <f>IFERROR(VLOOKUP($B$99,C_150,20,FALSE),DAY($B$99))</f>
        <v>6</v>
      </c>
      <c r="I99" s="188">
        <f>IFERROR(VLOOKUP($B$99,C_200,19,FALSE),DAY($B$99))</f>
        <v>6</v>
      </c>
      <c r="J99" s="188">
        <f>IFERROR(VLOOKUP($B$99,C_210,18,FALSE),DAY($B$99))</f>
        <v>6</v>
      </c>
      <c r="K99" s="188">
        <f>IFERROR(VLOOKUP($B$99,C_350,17,FALSE),DAY($B$99))</f>
        <v>6</v>
      </c>
      <c r="L99" s="188">
        <f>IFERROR(VLOOKUP($B$99,C_355,16,FALSE),DAY($B$99))</f>
        <v>6</v>
      </c>
      <c r="M99" s="188">
        <f>IFERROR(VLOOKUP($B$99,C_400,15,FALSE),DAY($B$99))</f>
        <v>6</v>
      </c>
      <c r="N99" s="188">
        <f>IFERROR(VLOOKUP($B$99,C_410,14,FALSE),DAY($B$99))</f>
        <v>6</v>
      </c>
      <c r="O99" s="188">
        <f>IFERROR(VLOOKUP($B$99,C_415,13,FALSE),DAY($B$99))</f>
        <v>6</v>
      </c>
      <c r="P99" s="188">
        <f>IFERROR(VLOOKUP($B$99,C_420,12,FALSE),DAY($B$99))</f>
        <v>6</v>
      </c>
      <c r="Q99" s="188">
        <f>IFERROR(VLOOKUP($B$99,C_430,11,FALSE),DAY($B$99))</f>
        <v>6</v>
      </c>
      <c r="R99" s="188">
        <f>IFERROR(VLOOKUP($B$99,C_440,10,FALSE),DAY($B$99))</f>
        <v>6</v>
      </c>
      <c r="S99" s="188">
        <f>IFERROR(VLOOKUP($B$99,C_450,9,FALSE),DAY($B$99))</f>
        <v>6</v>
      </c>
      <c r="T99" s="188">
        <f>IFERROR(VLOOKUP($B$99,C_460,8,FALSE),DAY($B$99))</f>
        <v>6</v>
      </c>
      <c r="U99" s="188">
        <f>IFERROR(VLOOKUP($B$99,C_470,7,FALSE),DAY($B$99))</f>
        <v>6</v>
      </c>
      <c r="V99" s="188">
        <f>IFERROR(VLOOKUP($B$99,C_480,6,FALSE),DAY($B$99))</f>
        <v>6</v>
      </c>
      <c r="W99" s="188">
        <f>IFERROR(VLOOKUP($B$99,C_490,5,FALSE),DAY($B$99))</f>
        <v>6</v>
      </c>
      <c r="X99" s="188">
        <f>IFERROR(VLOOKUP($B$99,C_600,4,FALSE),DAY($B$99))</f>
        <v>6</v>
      </c>
      <c r="Y99" s="188">
        <f>IFERROR(VLOOKUP($B$99,C_610,3,FALSE),DAY($B$99))</f>
        <v>6</v>
      </c>
      <c r="Z99" s="188">
        <f>IFERROR(VLOOKUP($B$99,C_620,2,FALSE),DAY($B$99))</f>
        <v>6</v>
      </c>
    </row>
    <row r="100" spans="1:26">
      <c r="A100" s="182" t="s">
        <v>102</v>
      </c>
      <c r="B100" s="186">
        <v>41918</v>
      </c>
      <c r="C100" s="188">
        <f>IFERROR(VLOOKUP($B$100,C_100,25,FALSE),DAY($B$100))</f>
        <v>7</v>
      </c>
      <c r="D100" s="188">
        <f>IFERROR(VLOOKUP($B$100,C_120,24,FALSE),DAY($B$100))</f>
        <v>7</v>
      </c>
      <c r="E100" s="188">
        <f>IFERROR(VLOOKUP($B$100,C_130,23,FALSE),DAY($B$100))</f>
        <v>7</v>
      </c>
      <c r="F100" s="188" t="str">
        <f>IFERROR(VLOOKUP($B$100,C_400B,22,FALSE),DAY($B$100))</f>
        <v>◯</v>
      </c>
      <c r="G100" s="188">
        <f>IFERROR(VLOOKUP($B$100,C_140,21,FALSE),DAY($B$100))</f>
        <v>7</v>
      </c>
      <c r="H100" s="188">
        <f>IFERROR(VLOOKUP($B$100,C_150,20,FALSE),DAY($B$100))</f>
        <v>7</v>
      </c>
      <c r="I100" s="188">
        <f>IFERROR(VLOOKUP($B$100,C_200,19,FALSE),DAY($B$100))</f>
        <v>7</v>
      </c>
      <c r="J100" s="188">
        <f>IFERROR(VLOOKUP($B$100,C_210,18,FALSE),DAY($B$100))</f>
        <v>7</v>
      </c>
      <c r="K100" s="188">
        <f>IFERROR(VLOOKUP($B$100,C_350,17,FALSE),DAY($B$100))</f>
        <v>7</v>
      </c>
      <c r="L100" s="188">
        <f>IFERROR(VLOOKUP($B$100,C_355,16,FALSE),DAY($B$100))</f>
        <v>7</v>
      </c>
      <c r="M100" s="188">
        <f>IFERROR(VLOOKUP($B$100,C_400,15,FALSE),DAY($B$100))</f>
        <v>7</v>
      </c>
      <c r="N100" s="188">
        <f>IFERROR(VLOOKUP($B$100,C_410,14,FALSE),DAY($B$100))</f>
        <v>7</v>
      </c>
      <c r="O100" s="188">
        <f>IFERROR(VLOOKUP($B$100,C_415,13,FALSE),DAY($B$100))</f>
        <v>7</v>
      </c>
      <c r="P100" s="188">
        <f>IFERROR(VLOOKUP($B$100,C_420,12,FALSE),DAY($B$100))</f>
        <v>7</v>
      </c>
      <c r="Q100" s="188">
        <f>IFERROR(VLOOKUP($B$100,C_430,11,FALSE),DAY($B$100))</f>
        <v>7</v>
      </c>
      <c r="R100" s="188">
        <f>IFERROR(VLOOKUP($B$100,C_440,10,FALSE),DAY($B$100))</f>
        <v>7</v>
      </c>
      <c r="S100" s="188">
        <f>IFERROR(VLOOKUP($B$100,C_450,9,FALSE),DAY($B$100))</f>
        <v>7</v>
      </c>
      <c r="T100" s="188">
        <f>IFERROR(VLOOKUP($B$100,C_460,8,FALSE),DAY($B$100))</f>
        <v>7</v>
      </c>
      <c r="U100" s="188">
        <f>IFERROR(VLOOKUP($B$100,C_470,7,FALSE),DAY($B$100))</f>
        <v>7</v>
      </c>
      <c r="V100" s="188">
        <f>IFERROR(VLOOKUP($B$100,C_480,6,FALSE),DAY($B$100))</f>
        <v>7</v>
      </c>
      <c r="W100" s="188">
        <f>IFERROR(VLOOKUP($B$100,C_490,5,FALSE),DAY($B$100))</f>
        <v>7</v>
      </c>
      <c r="X100" s="188">
        <f>IFERROR(VLOOKUP($B$100,C_600,4,FALSE),DAY($B$100))</f>
        <v>7</v>
      </c>
      <c r="Y100" s="188">
        <f>IFERROR(VLOOKUP($B$100,C_610,3,FALSE),DAY($B$100))</f>
        <v>7</v>
      </c>
      <c r="Z100" s="188">
        <f>IFERROR(VLOOKUP($B$100,C_620,2,FALSE),DAY($B$100))</f>
        <v>7</v>
      </c>
    </row>
    <row r="101" spans="1:26">
      <c r="A101" s="128" t="s">
        <v>103</v>
      </c>
      <c r="B101" s="187">
        <v>41919</v>
      </c>
      <c r="C101" s="188">
        <f>IFERROR(VLOOKUP($B$101,C_100,25,FALSE),DAY($B$101))</f>
        <v>8</v>
      </c>
      <c r="D101" s="188">
        <f>IFERROR(VLOOKUP($B$101,C_120,24,FALSE),DAY($B$101))</f>
        <v>8</v>
      </c>
      <c r="E101" s="188">
        <f>IFERROR(VLOOKUP($B$101,C_130,23,FALSE),DAY($B$101))</f>
        <v>8</v>
      </c>
      <c r="F101" s="188" t="str">
        <f>IFERROR(VLOOKUP($B$101,C_400B,22,FALSE),DAY($B$101))</f>
        <v>◯</v>
      </c>
      <c r="G101" s="188">
        <f>IFERROR(VLOOKUP($B$101,C_140,21,FALSE),DAY($B$101))</f>
        <v>8</v>
      </c>
      <c r="H101" s="188">
        <f>IFERROR(VLOOKUP($B$101,C_150,20,FALSE),DAY($B$101))</f>
        <v>8</v>
      </c>
      <c r="I101" s="188">
        <f>IFERROR(VLOOKUP($B$101,C_200,19,FALSE),DAY($B$101))</f>
        <v>8</v>
      </c>
      <c r="J101" s="188">
        <f>IFERROR(VLOOKUP($B$101,C_210,18,FALSE),DAY($B$101))</f>
        <v>8</v>
      </c>
      <c r="K101" s="188">
        <f>IFERROR(VLOOKUP($B$101,C_350,17,FALSE),DAY($B$101))</f>
        <v>8</v>
      </c>
      <c r="L101" s="188">
        <f>IFERROR(VLOOKUP($B$101,C_355,16,FALSE),DAY($B$101))</f>
        <v>8</v>
      </c>
      <c r="M101" s="188">
        <f>IFERROR(VLOOKUP($B$101,C_400,15,FALSE),DAY($B$101))</f>
        <v>8</v>
      </c>
      <c r="N101" s="188">
        <f>IFERROR(VLOOKUP($B$101,C_410,14,FALSE),DAY($B$101))</f>
        <v>8</v>
      </c>
      <c r="O101" s="188">
        <f>IFERROR(VLOOKUP($B$101,C_415,13,FALSE),DAY($B$101))</f>
        <v>8</v>
      </c>
      <c r="P101" s="188">
        <f>IFERROR(VLOOKUP($B$101,C_420,12,FALSE),DAY($B$101))</f>
        <v>8</v>
      </c>
      <c r="Q101" s="188">
        <f>IFERROR(VLOOKUP($B$101,C_430,11,FALSE),DAY($B$101))</f>
        <v>8</v>
      </c>
      <c r="R101" s="188">
        <f>IFERROR(VLOOKUP($B$101,C_440,10,FALSE),DAY($B$101))</f>
        <v>8</v>
      </c>
      <c r="S101" s="188">
        <f>IFERROR(VLOOKUP($B$101,C_450,9,FALSE),DAY($B$101))</f>
        <v>8</v>
      </c>
      <c r="T101" s="188">
        <f>IFERROR(VLOOKUP($B$101,C_460,8,FALSE),DAY($B$101))</f>
        <v>8</v>
      </c>
      <c r="U101" s="188">
        <f>IFERROR(VLOOKUP($B$101,C_470,7,FALSE),DAY($B$101))</f>
        <v>8</v>
      </c>
      <c r="V101" s="188">
        <f>IFERROR(VLOOKUP($B$101,C_480,6,FALSE),DAY($B$101))</f>
        <v>8</v>
      </c>
      <c r="W101" s="188">
        <f>IFERROR(VLOOKUP($B$101,C_490,5,FALSE),DAY($B$101))</f>
        <v>8</v>
      </c>
      <c r="X101" s="188">
        <f>IFERROR(VLOOKUP($B$101,C_600,4,FALSE),DAY($B$101))</f>
        <v>8</v>
      </c>
      <c r="Y101" s="188">
        <f>IFERROR(VLOOKUP($B$101,C_610,3,FALSE),DAY($B$101))</f>
        <v>8</v>
      </c>
      <c r="Z101" s="188">
        <f>IFERROR(VLOOKUP($B$101,C_620,2,FALSE),DAY($B$101))</f>
        <v>8</v>
      </c>
    </row>
    <row r="102" spans="1:26">
      <c r="A102" s="128" t="s">
        <v>104</v>
      </c>
      <c r="B102" s="187">
        <v>41920</v>
      </c>
      <c r="C102" s="188">
        <f>IFERROR(VLOOKUP($B$102,C_100,25,FALSE),DAY($B$102))</f>
        <v>9</v>
      </c>
      <c r="D102" s="188">
        <f>IFERROR(VLOOKUP($B$102,C_120,24,FALSE),DAY($B$102))</f>
        <v>9</v>
      </c>
      <c r="E102" s="188">
        <f>IFERROR(VLOOKUP($B$102,C_130,23,FALSE),DAY($B$102))</f>
        <v>9</v>
      </c>
      <c r="F102" s="188" t="str">
        <f>IFERROR(VLOOKUP($B$102,C_400B,22,FALSE),DAY($B$102))</f>
        <v>◯</v>
      </c>
      <c r="G102" s="188">
        <f>IFERROR(VLOOKUP($B$102,C_140,21,FALSE),DAY($B$102))</f>
        <v>9</v>
      </c>
      <c r="H102" s="188">
        <f>IFERROR(VLOOKUP($B$102,C_150,20,FALSE),DAY($B$102))</f>
        <v>9</v>
      </c>
      <c r="I102" s="188">
        <f>IFERROR(VLOOKUP($B$102,C_200,19,FALSE),DAY($B$102))</f>
        <v>9</v>
      </c>
      <c r="J102" s="188">
        <f>IFERROR(VLOOKUP($B$102,C_210,18,FALSE),DAY($B$102))</f>
        <v>9</v>
      </c>
      <c r="K102" s="188">
        <f>IFERROR(VLOOKUP($B$102,C_350,17,FALSE),DAY($B$102))</f>
        <v>9</v>
      </c>
      <c r="L102" s="188">
        <f>IFERROR(VLOOKUP($B$102,C_355,16,FALSE),DAY($B$102))</f>
        <v>9</v>
      </c>
      <c r="M102" s="188">
        <f>IFERROR(VLOOKUP($B$102,C_400,15,FALSE),DAY($B$102))</f>
        <v>9</v>
      </c>
      <c r="N102" s="188">
        <f>IFERROR(VLOOKUP($B$102,C_410,14,FALSE),DAY($B$102))</f>
        <v>9</v>
      </c>
      <c r="O102" s="188">
        <f>IFERROR(VLOOKUP($B$102,C_415,13,FALSE),DAY($B$102))</f>
        <v>9</v>
      </c>
      <c r="P102" s="188">
        <f>IFERROR(VLOOKUP($B$102,C_420,12,FALSE),DAY($B$102))</f>
        <v>9</v>
      </c>
      <c r="Q102" s="188">
        <f>IFERROR(VLOOKUP($B$102,C_430,11,FALSE),DAY($B$102))</f>
        <v>9</v>
      </c>
      <c r="R102" s="188">
        <f>IFERROR(VLOOKUP($B$102,C_440,10,FALSE),DAY($B$102))</f>
        <v>9</v>
      </c>
      <c r="S102" s="188">
        <f>IFERROR(VLOOKUP($B$102,C_450,9,FALSE),DAY($B$102))</f>
        <v>9</v>
      </c>
      <c r="T102" s="188">
        <f>IFERROR(VLOOKUP($B$102,C_460,8,FALSE),DAY($B$102))</f>
        <v>9</v>
      </c>
      <c r="U102" s="188">
        <f>IFERROR(VLOOKUP($B$102,C_470,7,FALSE),DAY($B$102))</f>
        <v>9</v>
      </c>
      <c r="V102" s="188">
        <f>IFERROR(VLOOKUP($B$102,C_480,6,FALSE),DAY($B$102))</f>
        <v>9</v>
      </c>
      <c r="W102" s="188">
        <f>IFERROR(VLOOKUP($B$102,C_490,5,FALSE),DAY($B$102))</f>
        <v>9</v>
      </c>
      <c r="X102" s="188">
        <f>IFERROR(VLOOKUP($B$102,C_600,4,FALSE),DAY($B$102))</f>
        <v>9</v>
      </c>
      <c r="Y102" s="188">
        <f>IFERROR(VLOOKUP($B$102,C_610,3,FALSE),DAY($B$102))</f>
        <v>9</v>
      </c>
      <c r="Z102" s="188">
        <f>IFERROR(VLOOKUP($B$102,C_620,2,FALSE),DAY($B$102))</f>
        <v>9</v>
      </c>
    </row>
    <row r="103" spans="1:26">
      <c r="A103" s="128" t="s">
        <v>105</v>
      </c>
      <c r="B103" s="187">
        <v>41921</v>
      </c>
      <c r="C103" s="188">
        <f>IFERROR(VLOOKUP($B$103,C_100,25,FALSE),DAY($B$103))</f>
        <v>10</v>
      </c>
      <c r="D103" s="188">
        <f>IFERROR(VLOOKUP($B$103,C_120,24,FALSE),DAY($B$103))</f>
        <v>10</v>
      </c>
      <c r="E103" s="188">
        <f>IFERROR(VLOOKUP($B$103,C_130,23,FALSE),DAY($B$103))</f>
        <v>10</v>
      </c>
      <c r="F103" s="188" t="str">
        <f>IFERROR(VLOOKUP($B$103,C_400B,22,FALSE),DAY($B$103))</f>
        <v>◯</v>
      </c>
      <c r="G103" s="188">
        <f>IFERROR(VLOOKUP($B$103,C_140,21,FALSE),DAY($B$103))</f>
        <v>10</v>
      </c>
      <c r="H103" s="188">
        <f>IFERROR(VLOOKUP($B$103,C_150,20,FALSE),DAY($B$103))</f>
        <v>10</v>
      </c>
      <c r="I103" s="188">
        <f>IFERROR(VLOOKUP($B$103,C_200,19,FALSE),DAY($B$103))</f>
        <v>10</v>
      </c>
      <c r="J103" s="188">
        <f>IFERROR(VLOOKUP($B$103,C_210,18,FALSE),DAY($B$103))</f>
        <v>10</v>
      </c>
      <c r="K103" s="188">
        <f>IFERROR(VLOOKUP($B$103,C_350,17,FALSE),DAY($B$103))</f>
        <v>10</v>
      </c>
      <c r="L103" s="188">
        <f>IFERROR(VLOOKUP($B$103,C_355,16,FALSE),DAY($B$103))</f>
        <v>10</v>
      </c>
      <c r="M103" s="188">
        <f>IFERROR(VLOOKUP($B$103,C_400,15,FALSE),DAY($B$103))</f>
        <v>10</v>
      </c>
      <c r="N103" s="188">
        <f>IFERROR(VLOOKUP($B$103,C_410,14,FALSE),DAY($B$103))</f>
        <v>10</v>
      </c>
      <c r="O103" s="188">
        <f>IFERROR(VLOOKUP($B$103,C_415,13,FALSE),DAY($B$103))</f>
        <v>10</v>
      </c>
      <c r="P103" s="188">
        <f>IFERROR(VLOOKUP($B$103,C_420,12,FALSE),DAY($B$103))</f>
        <v>10</v>
      </c>
      <c r="Q103" s="188">
        <f>IFERROR(VLOOKUP($B$103,C_430,11,FALSE),DAY($B$103))</f>
        <v>10</v>
      </c>
      <c r="R103" s="188">
        <f>IFERROR(VLOOKUP($B$103,C_440,10,FALSE),DAY($B$103))</f>
        <v>10</v>
      </c>
      <c r="S103" s="188">
        <f>IFERROR(VLOOKUP($B$103,C_450,9,FALSE),DAY($B$103))</f>
        <v>10</v>
      </c>
      <c r="T103" s="188">
        <f>IFERROR(VLOOKUP($B$103,C_460,8,FALSE),DAY($B$103))</f>
        <v>10</v>
      </c>
      <c r="U103" s="188">
        <f>IFERROR(VLOOKUP($B$103,C_470,7,FALSE),DAY($B$103))</f>
        <v>10</v>
      </c>
      <c r="V103" s="188">
        <f>IFERROR(VLOOKUP($B$103,C_480,6,FALSE),DAY($B$103))</f>
        <v>10</v>
      </c>
      <c r="W103" s="188">
        <f>IFERROR(VLOOKUP($B$103,C_490,5,FALSE),DAY($B$103))</f>
        <v>10</v>
      </c>
      <c r="X103" s="188">
        <f>IFERROR(VLOOKUP($B$103,C_600,4,FALSE),DAY($B$103))</f>
        <v>10</v>
      </c>
      <c r="Y103" s="188">
        <f>IFERROR(VLOOKUP($B$103,C_610,3,FALSE),DAY($B$103))</f>
        <v>10</v>
      </c>
      <c r="Z103" s="188">
        <f>IFERROR(VLOOKUP($B$103,C_620,2,FALSE),DAY($B$103))</f>
        <v>10</v>
      </c>
    </row>
    <row r="104" spans="1:26">
      <c r="A104" s="128" t="s">
        <v>106</v>
      </c>
      <c r="B104" s="187">
        <v>41922</v>
      </c>
      <c r="C104" s="188">
        <f>IFERROR(VLOOKUP($B$104,C_100,25,FALSE),DAY($B$104))</f>
        <v>11</v>
      </c>
      <c r="D104" s="188">
        <f>IFERROR(VLOOKUP($B$104,C_120,24,FALSE),DAY($B$104))</f>
        <v>11</v>
      </c>
      <c r="E104" s="188">
        <f>IFERROR(VLOOKUP($B$104,C_130,23,FALSE),DAY($B$104))</f>
        <v>11</v>
      </c>
      <c r="F104" s="188" t="str">
        <f>IFERROR(VLOOKUP($B$104,C_400B,22,FALSE),DAY($B$104))</f>
        <v>◯</v>
      </c>
      <c r="G104" s="188">
        <f>IFERROR(VLOOKUP($B$104,C_140,21,FALSE),DAY($B$104))</f>
        <v>11</v>
      </c>
      <c r="H104" s="188">
        <f>IFERROR(VLOOKUP($B$104,C_150,20,FALSE),DAY($B$104))</f>
        <v>11</v>
      </c>
      <c r="I104" s="188">
        <f>IFERROR(VLOOKUP($B$104,C_200,19,FALSE),DAY($B$104))</f>
        <v>11</v>
      </c>
      <c r="J104" s="188">
        <f>IFERROR(VLOOKUP($B$104,C_210,18,FALSE),DAY($B$104))</f>
        <v>11</v>
      </c>
      <c r="K104" s="188">
        <f>IFERROR(VLOOKUP($B$104,C_350,17,FALSE),DAY($B$104))</f>
        <v>11</v>
      </c>
      <c r="L104" s="188">
        <f>IFERROR(VLOOKUP($B$104,C_355,16,FALSE),DAY($B$104))</f>
        <v>11</v>
      </c>
      <c r="M104" s="188">
        <f>IFERROR(VLOOKUP($B$104,C_400,15,FALSE),DAY($B$104))</f>
        <v>11</v>
      </c>
      <c r="N104" s="188">
        <f>IFERROR(VLOOKUP($B$104,C_410,14,FALSE),DAY($B$104))</f>
        <v>11</v>
      </c>
      <c r="O104" s="188">
        <f>IFERROR(VLOOKUP($B$104,C_415,13,FALSE),DAY($B$104))</f>
        <v>11</v>
      </c>
      <c r="P104" s="188">
        <f>IFERROR(VLOOKUP($B$104,C_420,12,FALSE),DAY($B$104))</f>
        <v>11</v>
      </c>
      <c r="Q104" s="188">
        <f>IFERROR(VLOOKUP($B$104,C_430,11,FALSE),DAY($B$104))</f>
        <v>11</v>
      </c>
      <c r="R104" s="188">
        <f>IFERROR(VLOOKUP($B$104,C_440,10,FALSE),DAY($B$104))</f>
        <v>11</v>
      </c>
      <c r="S104" s="188">
        <f>IFERROR(VLOOKUP($B$104,C_450,9,FALSE),DAY($B$104))</f>
        <v>11</v>
      </c>
      <c r="T104" s="188">
        <f>IFERROR(VLOOKUP($B$104,C_460,8,FALSE),DAY($B$104))</f>
        <v>11</v>
      </c>
      <c r="U104" s="188">
        <f>IFERROR(VLOOKUP($B$104,C_470,7,FALSE),DAY($B$104))</f>
        <v>11</v>
      </c>
      <c r="V104" s="188">
        <f>IFERROR(VLOOKUP($B$104,C_480,6,FALSE),DAY($B$104))</f>
        <v>11</v>
      </c>
      <c r="W104" s="188">
        <f>IFERROR(VLOOKUP($B$104,C_490,5,FALSE),DAY($B$104))</f>
        <v>11</v>
      </c>
      <c r="X104" s="188">
        <f>IFERROR(VLOOKUP($B$104,C_600,4,FALSE),DAY($B$104))</f>
        <v>11</v>
      </c>
      <c r="Y104" s="188">
        <f>IFERROR(VLOOKUP($B$104,C_610,3,FALSE),DAY($B$104))</f>
        <v>11</v>
      </c>
      <c r="Z104" s="188">
        <f>IFERROR(VLOOKUP($B$104,C_620,2,FALSE),DAY($B$104))</f>
        <v>11</v>
      </c>
    </row>
    <row r="105" spans="1:26">
      <c r="A105" s="128" t="s">
        <v>107</v>
      </c>
      <c r="B105" s="187">
        <v>41923</v>
      </c>
      <c r="C105" s="188">
        <f>IFERROR(VLOOKUP($B$105,C_100,25,FALSE),DAY($B$105))</f>
        <v>12</v>
      </c>
      <c r="D105" s="188">
        <f>IFERROR(VLOOKUP($B$105,C_120,24,FALSE),DAY($B$105))</f>
        <v>12</v>
      </c>
      <c r="E105" s="188">
        <f>IFERROR(VLOOKUP($B$105,C_130,23,FALSE),DAY($B$105))</f>
        <v>12</v>
      </c>
      <c r="F105" s="188" t="str">
        <f>IFERROR(VLOOKUP($B$105,C_400B,22,FALSE),DAY($B$105))</f>
        <v>◯</v>
      </c>
      <c r="G105" s="188">
        <f>IFERROR(VLOOKUP($B$105,C_140,21,FALSE),DAY($B$105))</f>
        <v>12</v>
      </c>
      <c r="H105" s="188">
        <f>IFERROR(VLOOKUP($B$105,C_150,20,FALSE),DAY($B$105))</f>
        <v>12</v>
      </c>
      <c r="I105" s="188">
        <f>IFERROR(VLOOKUP($B$105,C_200,19,FALSE),DAY($B$105))</f>
        <v>12</v>
      </c>
      <c r="J105" s="188">
        <f>IFERROR(VLOOKUP($B$105,C_210,18,FALSE),DAY($B$105))</f>
        <v>12</v>
      </c>
      <c r="K105" s="188">
        <f>IFERROR(VLOOKUP($B$105,C_350,17,FALSE),DAY($B$105))</f>
        <v>12</v>
      </c>
      <c r="L105" s="188">
        <f>IFERROR(VLOOKUP($B$105,C_355,16,FALSE),DAY($B$105))</f>
        <v>12</v>
      </c>
      <c r="M105" s="188">
        <f>IFERROR(VLOOKUP($B$105,C_400,15,FALSE),DAY($B$105))</f>
        <v>12</v>
      </c>
      <c r="N105" s="188">
        <f>IFERROR(VLOOKUP($B$105,C_410,14,FALSE),DAY($B$105))</f>
        <v>12</v>
      </c>
      <c r="O105" s="188">
        <f>IFERROR(VLOOKUP($B$105,C_415,13,FALSE),DAY($B$105))</f>
        <v>12</v>
      </c>
      <c r="P105" s="188">
        <f>IFERROR(VLOOKUP($B$105,C_420,12,FALSE),DAY($B$105))</f>
        <v>12</v>
      </c>
      <c r="Q105" s="188">
        <f>IFERROR(VLOOKUP($B$105,C_430,11,FALSE),DAY($B$105))</f>
        <v>12</v>
      </c>
      <c r="R105" s="188">
        <f>IFERROR(VLOOKUP($B$105,C_440,10,FALSE),DAY($B$105))</f>
        <v>12</v>
      </c>
      <c r="S105" s="188">
        <f>IFERROR(VLOOKUP($B$105,C_450,9,FALSE),DAY($B$105))</f>
        <v>12</v>
      </c>
      <c r="T105" s="188">
        <f>IFERROR(VLOOKUP($B$105,C_460,8,FALSE),DAY($B$105))</f>
        <v>12</v>
      </c>
      <c r="U105" s="188">
        <f>IFERROR(VLOOKUP($B$105,C_470,7,FALSE),DAY($B$105))</f>
        <v>12</v>
      </c>
      <c r="V105" s="188">
        <f>IFERROR(VLOOKUP($B$105,C_480,6,FALSE),DAY($B$105))</f>
        <v>12</v>
      </c>
      <c r="W105" s="188">
        <f>IFERROR(VLOOKUP($B$105,C_490,5,FALSE),DAY($B$105))</f>
        <v>12</v>
      </c>
      <c r="X105" s="188">
        <f>IFERROR(VLOOKUP($B$105,C_600,4,FALSE),DAY($B$105))</f>
        <v>12</v>
      </c>
      <c r="Y105" s="188">
        <f>IFERROR(VLOOKUP($B$105,C_610,3,FALSE),DAY($B$105))</f>
        <v>12</v>
      </c>
      <c r="Z105" s="188">
        <f>IFERROR(VLOOKUP($B$105,C_620,2,FALSE),DAY($B$105))</f>
        <v>12</v>
      </c>
    </row>
    <row r="106" spans="1:26">
      <c r="A106" s="182" t="s">
        <v>108</v>
      </c>
      <c r="B106" s="186">
        <v>41924</v>
      </c>
      <c r="C106" s="188">
        <f>IFERROR(VLOOKUP($B$106,C_100,25,FALSE),DAY($B$106))</f>
        <v>13</v>
      </c>
      <c r="D106" s="188">
        <f>IFERROR(VLOOKUP($B$106,C_120,24,FALSE),DAY($B$106))</f>
        <v>13</v>
      </c>
      <c r="E106" s="188">
        <f>IFERROR(VLOOKUP($B$106,C_130,23,FALSE),DAY($B$106))</f>
        <v>13</v>
      </c>
      <c r="F106" s="188">
        <f>IFERROR(VLOOKUP($B$106,C_400B,22,FALSE),DAY($B$106))</f>
        <v>13</v>
      </c>
      <c r="G106" s="188">
        <f>IFERROR(VLOOKUP($B$106,C_140,21,FALSE),DAY($B$106))</f>
        <v>13</v>
      </c>
      <c r="H106" s="188">
        <f>IFERROR(VLOOKUP($B$106,C_150,20,FALSE),DAY($B$106))</f>
        <v>13</v>
      </c>
      <c r="I106" s="188">
        <f>IFERROR(VLOOKUP($B$106,C_200,19,FALSE),DAY($B$106))</f>
        <v>13</v>
      </c>
      <c r="J106" s="188">
        <f>IFERROR(VLOOKUP($B$106,C_210,18,FALSE),DAY($B$106))</f>
        <v>13</v>
      </c>
      <c r="K106" s="188">
        <f>IFERROR(VLOOKUP($B$106,C_350,17,FALSE),DAY($B$106))</f>
        <v>13</v>
      </c>
      <c r="L106" s="188">
        <f>IFERROR(VLOOKUP($B$106,C_355,16,FALSE),DAY($B$106))</f>
        <v>13</v>
      </c>
      <c r="M106" s="188">
        <f>IFERROR(VLOOKUP($B$106,C_400,15,FALSE),DAY($B$106))</f>
        <v>13</v>
      </c>
      <c r="N106" s="188">
        <f>IFERROR(VLOOKUP($B$106,C_410,14,FALSE),DAY($B$106))</f>
        <v>13</v>
      </c>
      <c r="O106" s="188">
        <f>IFERROR(VLOOKUP($B$106,C_415,13,FALSE),DAY($B$106))</f>
        <v>13</v>
      </c>
      <c r="P106" s="188">
        <f>IFERROR(VLOOKUP($B$106,C_420,12,FALSE),DAY($B$106))</f>
        <v>13</v>
      </c>
      <c r="Q106" s="188">
        <f>IFERROR(VLOOKUP($B$106,C_430,11,FALSE),DAY($B$106))</f>
        <v>13</v>
      </c>
      <c r="R106" s="188">
        <f>IFERROR(VLOOKUP($B$106,C_440,10,FALSE),DAY($B$106))</f>
        <v>13</v>
      </c>
      <c r="S106" s="188">
        <f>IFERROR(VLOOKUP($B$106,C_450,9,FALSE),DAY($B$106))</f>
        <v>13</v>
      </c>
      <c r="T106" s="188">
        <f>IFERROR(VLOOKUP($B$106,C_460,8,FALSE),DAY($B$106))</f>
        <v>13</v>
      </c>
      <c r="U106" s="188">
        <f>IFERROR(VLOOKUP($B$106,C_470,7,FALSE),DAY($B$106))</f>
        <v>13</v>
      </c>
      <c r="V106" s="188">
        <f>IFERROR(VLOOKUP($B$106,C_480,6,FALSE),DAY($B$106))</f>
        <v>13</v>
      </c>
      <c r="W106" s="188">
        <f>IFERROR(VLOOKUP($B$106,C_490,5,FALSE),DAY($B$106))</f>
        <v>13</v>
      </c>
      <c r="X106" s="188">
        <f>IFERROR(VLOOKUP($B$106,C_600,4,FALSE),DAY($B$106))</f>
        <v>13</v>
      </c>
      <c r="Y106" s="188">
        <f>IFERROR(VLOOKUP($B$106,C_610,3,FALSE),DAY($B$106))</f>
        <v>13</v>
      </c>
      <c r="Z106" s="188">
        <f>IFERROR(VLOOKUP($B$106,C_620,2,FALSE),DAY($B$106))</f>
        <v>13</v>
      </c>
    </row>
    <row r="107" spans="1:26">
      <c r="A107" s="182" t="s">
        <v>102</v>
      </c>
      <c r="B107" s="186">
        <v>41925</v>
      </c>
      <c r="C107" s="188">
        <f>IFERROR(VLOOKUP($B$107,C_100,25,FALSE),DAY($B$107))</f>
        <v>14</v>
      </c>
      <c r="D107" s="188">
        <f>IFERROR(VLOOKUP($B$107,C_120,24,FALSE),DAY($B$107))</f>
        <v>14</v>
      </c>
      <c r="E107" s="188">
        <f>IFERROR(VLOOKUP($B$107,C_130,23,FALSE),DAY($B$107))</f>
        <v>14</v>
      </c>
      <c r="F107" s="188">
        <f>IFERROR(VLOOKUP($B$107,C_400B,22,FALSE),DAY($B$107))</f>
        <v>14</v>
      </c>
      <c r="G107" s="188">
        <f>IFERROR(VLOOKUP($B$107,C_140,21,FALSE),DAY($B$107))</f>
        <v>14</v>
      </c>
      <c r="H107" s="188">
        <f>IFERROR(VLOOKUP($B$107,C_150,20,FALSE),DAY($B$107))</f>
        <v>14</v>
      </c>
      <c r="I107" s="188">
        <f>IFERROR(VLOOKUP($B$107,C_200,19,FALSE),DAY($B$107))</f>
        <v>14</v>
      </c>
      <c r="J107" s="188">
        <f>IFERROR(VLOOKUP($B$107,C_210,18,FALSE),DAY($B$107))</f>
        <v>14</v>
      </c>
      <c r="K107" s="188">
        <f>IFERROR(VLOOKUP($B$107,C_350,17,FALSE),DAY($B$107))</f>
        <v>14</v>
      </c>
      <c r="L107" s="188">
        <f>IFERROR(VLOOKUP($B$107,C_355,16,FALSE),DAY($B$107))</f>
        <v>14</v>
      </c>
      <c r="M107" s="188">
        <f>IFERROR(VLOOKUP($B$107,C_400,15,FALSE),DAY($B$107))</f>
        <v>14</v>
      </c>
      <c r="N107" s="188">
        <f>IFERROR(VLOOKUP($B$107,C_410,14,FALSE),DAY($B$107))</f>
        <v>14</v>
      </c>
      <c r="O107" s="188">
        <f>IFERROR(VLOOKUP($B$107,C_415,13,FALSE),DAY($B$107))</f>
        <v>14</v>
      </c>
      <c r="P107" s="188">
        <f>IFERROR(VLOOKUP($B$107,C_420,12,FALSE),DAY($B$107))</f>
        <v>14</v>
      </c>
      <c r="Q107" s="188">
        <f>IFERROR(VLOOKUP($B$107,C_430,11,FALSE),DAY($B$107))</f>
        <v>14</v>
      </c>
      <c r="R107" s="188">
        <f>IFERROR(VLOOKUP($B$107,C_440,10,FALSE),DAY($B$107))</f>
        <v>14</v>
      </c>
      <c r="S107" s="188">
        <f>IFERROR(VLOOKUP($B$107,C_450,9,FALSE),DAY($B$107))</f>
        <v>14</v>
      </c>
      <c r="T107" s="188">
        <f>IFERROR(VLOOKUP($B$107,C_460,8,FALSE),DAY($B$107))</f>
        <v>14</v>
      </c>
      <c r="U107" s="188">
        <f>IFERROR(VLOOKUP($B$107,C_470,7,FALSE),DAY($B$107))</f>
        <v>14</v>
      </c>
      <c r="V107" s="188">
        <f>IFERROR(VLOOKUP($B$107,C_480,6,FALSE),DAY($B$107))</f>
        <v>14</v>
      </c>
      <c r="W107" s="188">
        <f>IFERROR(VLOOKUP($B$107,C_490,5,FALSE),DAY($B$107))</f>
        <v>14</v>
      </c>
      <c r="X107" s="188">
        <f>IFERROR(VLOOKUP($B$107,C_600,4,FALSE),DAY($B$107))</f>
        <v>14</v>
      </c>
      <c r="Y107" s="188">
        <f>IFERROR(VLOOKUP($B$107,C_610,3,FALSE),DAY($B$107))</f>
        <v>14</v>
      </c>
      <c r="Z107" s="188">
        <f>IFERROR(VLOOKUP($B$107,C_620,2,FALSE),DAY($B$107))</f>
        <v>14</v>
      </c>
    </row>
    <row r="108" spans="1:26">
      <c r="A108" s="128" t="s">
        <v>103</v>
      </c>
      <c r="B108" s="187">
        <v>41926</v>
      </c>
      <c r="C108" s="188">
        <f>IFERROR(VLOOKUP($B$108,C_100,25,FALSE),DAY($B$108))</f>
        <v>15</v>
      </c>
      <c r="D108" s="188">
        <f>IFERROR(VLOOKUP($B$108,C_120,24,FALSE),DAY($B$108))</f>
        <v>15</v>
      </c>
      <c r="E108" s="188">
        <f>IFERROR(VLOOKUP($B$108,C_130,23,FALSE),DAY($B$108))</f>
        <v>15</v>
      </c>
      <c r="F108" s="188">
        <f>IFERROR(VLOOKUP($B$108,C_400B,22,FALSE),DAY($B$108))</f>
        <v>15</v>
      </c>
      <c r="G108" s="188">
        <f>IFERROR(VLOOKUP($B$108,C_140,21,FALSE),DAY($B$108))</f>
        <v>15</v>
      </c>
      <c r="H108" s="188">
        <f>IFERROR(VLOOKUP($B$108,C_150,20,FALSE),DAY($B$108))</f>
        <v>15</v>
      </c>
      <c r="I108" s="188">
        <f>IFERROR(VLOOKUP($B$108,C_200,19,FALSE),DAY($B$108))</f>
        <v>15</v>
      </c>
      <c r="J108" s="188">
        <f>IFERROR(VLOOKUP($B$108,C_210,18,FALSE),DAY($B$108))</f>
        <v>15</v>
      </c>
      <c r="K108" s="188">
        <f>IFERROR(VLOOKUP($B$108,C_350,17,FALSE),DAY($B$108))</f>
        <v>15</v>
      </c>
      <c r="L108" s="188">
        <f>IFERROR(VLOOKUP($B$108,C_355,16,FALSE),DAY($B$108))</f>
        <v>15</v>
      </c>
      <c r="M108" s="188">
        <f>IFERROR(VLOOKUP($B$108,C_400,15,FALSE),DAY($B$108))</f>
        <v>15</v>
      </c>
      <c r="N108" s="188" t="str">
        <f>IFERROR(VLOOKUP($B$108,C_410,14,FALSE),DAY($B$108))</f>
        <v>◯</v>
      </c>
      <c r="O108" s="188" t="str">
        <f>IFERROR(VLOOKUP($B$108,C_415,13,FALSE),DAY($B$108))</f>
        <v>◯</v>
      </c>
      <c r="P108" s="188" t="str">
        <f>IFERROR(VLOOKUP($B$108,C_420,12,FALSE),DAY($B$108))</f>
        <v>◯</v>
      </c>
      <c r="Q108" s="188" t="str">
        <f>IFERROR(VLOOKUP($B$108,C_430,11,FALSE),DAY($B$108))</f>
        <v>◯</v>
      </c>
      <c r="R108" s="188" t="str">
        <f>IFERROR(VLOOKUP($B$108,C_440,10,FALSE),DAY($B$108))</f>
        <v>◯</v>
      </c>
      <c r="S108" s="188">
        <f>IFERROR(VLOOKUP($B$108,C_450,9,FALSE),DAY($B$108))</f>
        <v>15</v>
      </c>
      <c r="T108" s="188">
        <f>IFERROR(VLOOKUP($B$108,C_460,8,FALSE),DAY($B$108))</f>
        <v>15</v>
      </c>
      <c r="U108" s="188" t="str">
        <f>IFERROR(VLOOKUP($B$108,C_470,7,FALSE),DAY($B$108))</f>
        <v>◯</v>
      </c>
      <c r="V108" s="188">
        <f>IFERROR(VLOOKUP($B$108,C_480,6,FALSE),DAY($B$108))</f>
        <v>15</v>
      </c>
      <c r="W108" s="188" t="str">
        <f>IFERROR(VLOOKUP($B$108,C_490,5,FALSE),DAY($B$108))</f>
        <v>◯</v>
      </c>
      <c r="X108" s="188">
        <f>IFERROR(VLOOKUP($B$108,C_600,4,FALSE),DAY($B$108))</f>
        <v>15</v>
      </c>
      <c r="Y108" s="188">
        <f>IFERROR(VLOOKUP($B$108,C_610,3,FALSE),DAY($B$108))</f>
        <v>15</v>
      </c>
      <c r="Z108" s="188">
        <f>IFERROR(VLOOKUP($B$108,C_620,2,FALSE),DAY($B$108))</f>
        <v>15</v>
      </c>
    </row>
    <row r="109" spans="1:26">
      <c r="A109" s="128" t="s">
        <v>104</v>
      </c>
      <c r="B109" s="187">
        <v>41927</v>
      </c>
      <c r="C109" s="188">
        <f>IFERROR(VLOOKUP($B$109,C_100,25,FALSE),DAY($B$109))</f>
        <v>16</v>
      </c>
      <c r="D109" s="188">
        <f>IFERROR(VLOOKUP($B$109,C_120,24,FALSE),DAY($B$109))</f>
        <v>16</v>
      </c>
      <c r="E109" s="188">
        <f>IFERROR(VLOOKUP($B$109,C_130,23,FALSE),DAY($B$109))</f>
        <v>16</v>
      </c>
      <c r="F109" s="188">
        <f>IFERROR(VLOOKUP($B$109,C_400B,22,FALSE),DAY($B$109))</f>
        <v>16</v>
      </c>
      <c r="G109" s="188">
        <f>IFERROR(VLOOKUP($B$109,C_140,21,FALSE),DAY($B$109))</f>
        <v>16</v>
      </c>
      <c r="H109" s="188">
        <f>IFERROR(VLOOKUP($B$109,C_150,20,FALSE),DAY($B$109))</f>
        <v>16</v>
      </c>
      <c r="I109" s="188">
        <f>IFERROR(VLOOKUP($B$109,C_200,19,FALSE),DAY($B$109))</f>
        <v>16</v>
      </c>
      <c r="J109" s="188">
        <f>IFERROR(VLOOKUP($B$109,C_210,18,FALSE),DAY($B$109))</f>
        <v>16</v>
      </c>
      <c r="K109" s="188">
        <f>IFERROR(VLOOKUP($B$109,C_350,17,FALSE),DAY($B$109))</f>
        <v>16</v>
      </c>
      <c r="L109" s="188">
        <f>IFERROR(VLOOKUP($B$109,C_355,16,FALSE),DAY($B$109))</f>
        <v>16</v>
      </c>
      <c r="M109" s="188">
        <f>IFERROR(VLOOKUP($B$109,C_400,15,FALSE),DAY($B$109))</f>
        <v>16</v>
      </c>
      <c r="N109" s="188">
        <f>IFERROR(VLOOKUP($B$109,C_410,14,FALSE),DAY($B$109))</f>
        <v>16</v>
      </c>
      <c r="O109" s="188">
        <f>IFERROR(VLOOKUP($B$109,C_415,13,FALSE),DAY($B$109))</f>
        <v>16</v>
      </c>
      <c r="P109" s="188">
        <f>IFERROR(VLOOKUP($B$109,C_420,12,FALSE),DAY($B$109))</f>
        <v>16</v>
      </c>
      <c r="Q109" s="188">
        <f>IFERROR(VLOOKUP($B$109,C_430,11,FALSE),DAY($B$109))</f>
        <v>16</v>
      </c>
      <c r="R109" s="188">
        <f>IFERROR(VLOOKUP($B$109,C_440,10,FALSE),DAY($B$109))</f>
        <v>16</v>
      </c>
      <c r="S109" s="188">
        <f>IFERROR(VLOOKUP($B$109,C_450,9,FALSE),DAY($B$109))</f>
        <v>16</v>
      </c>
      <c r="T109" s="188">
        <f>IFERROR(VLOOKUP($B$109,C_460,8,FALSE),DAY($B$109))</f>
        <v>16</v>
      </c>
      <c r="U109" s="188">
        <f>IFERROR(VLOOKUP($B$109,C_470,7,FALSE),DAY($B$109))</f>
        <v>16</v>
      </c>
      <c r="V109" s="188">
        <f>IFERROR(VLOOKUP($B$109,C_480,6,FALSE),DAY($B$109))</f>
        <v>16</v>
      </c>
      <c r="W109" s="188">
        <f>IFERROR(VLOOKUP($B$109,C_490,5,FALSE),DAY($B$109))</f>
        <v>16</v>
      </c>
      <c r="X109" s="188">
        <f>IFERROR(VLOOKUP($B$109,C_600,4,FALSE),DAY($B$109))</f>
        <v>16</v>
      </c>
      <c r="Y109" s="188">
        <f>IFERROR(VLOOKUP($B$109,C_610,3,FALSE),DAY($B$109))</f>
        <v>16</v>
      </c>
      <c r="Z109" s="188">
        <f>IFERROR(VLOOKUP($B$109,C_620,2,FALSE),DAY($B$109))</f>
        <v>16</v>
      </c>
    </row>
    <row r="110" spans="1:26">
      <c r="A110" s="128" t="s">
        <v>105</v>
      </c>
      <c r="B110" s="187">
        <v>41928</v>
      </c>
      <c r="C110" s="188">
        <f>IFERROR(VLOOKUP($B$110,C_100,25,FALSE),DAY($B$110))</f>
        <v>17</v>
      </c>
      <c r="D110" s="188">
        <f>IFERROR(VLOOKUP($B$110,C_120,24,FALSE),DAY($B$110))</f>
        <v>17</v>
      </c>
      <c r="E110" s="188">
        <f>IFERROR(VLOOKUP($B$110,C_130,23,FALSE),DAY($B$110))</f>
        <v>17</v>
      </c>
      <c r="F110" s="188">
        <f>IFERROR(VLOOKUP($B$110,C_400B,22,FALSE),DAY($B$110))</f>
        <v>17</v>
      </c>
      <c r="G110" s="188">
        <f>IFERROR(VLOOKUP($B$110,C_140,21,FALSE),DAY($B$110))</f>
        <v>17</v>
      </c>
      <c r="H110" s="188">
        <f>IFERROR(VLOOKUP($B$110,C_150,20,FALSE),DAY($B$110))</f>
        <v>17</v>
      </c>
      <c r="I110" s="188">
        <f>IFERROR(VLOOKUP($B$110,C_200,19,FALSE),DAY($B$110))</f>
        <v>17</v>
      </c>
      <c r="J110" s="188">
        <f>IFERROR(VLOOKUP($B$110,C_210,18,FALSE),DAY($B$110))</f>
        <v>17</v>
      </c>
      <c r="K110" s="188">
        <f>IFERROR(VLOOKUP($B$110,C_350,17,FALSE),DAY($B$110))</f>
        <v>17</v>
      </c>
      <c r="L110" s="188">
        <f>IFERROR(VLOOKUP($B$110,C_355,16,FALSE),DAY($B$110))</f>
        <v>17</v>
      </c>
      <c r="M110" s="188">
        <f>IFERROR(VLOOKUP($B$110,C_400,15,FALSE),DAY($B$110))</f>
        <v>17</v>
      </c>
      <c r="N110" s="188">
        <f>IFERROR(VLOOKUP($B$110,C_410,14,FALSE),DAY($B$110))</f>
        <v>17</v>
      </c>
      <c r="O110" s="188">
        <f>IFERROR(VLOOKUP($B$110,C_415,13,FALSE),DAY($B$110))</f>
        <v>17</v>
      </c>
      <c r="P110" s="188">
        <f>IFERROR(VLOOKUP($B$110,C_420,12,FALSE),DAY($B$110))</f>
        <v>17</v>
      </c>
      <c r="Q110" s="188">
        <f>IFERROR(VLOOKUP($B$110,C_430,11,FALSE),DAY($B$110))</f>
        <v>17</v>
      </c>
      <c r="R110" s="188">
        <f>IFERROR(VLOOKUP($B$110,C_440,10,FALSE),DAY($B$110))</f>
        <v>17</v>
      </c>
      <c r="S110" s="188">
        <f>IFERROR(VLOOKUP($B$110,C_450,9,FALSE),DAY($B$110))</f>
        <v>17</v>
      </c>
      <c r="T110" s="188">
        <f>IFERROR(VLOOKUP($B$110,C_460,8,FALSE),DAY($B$110))</f>
        <v>17</v>
      </c>
      <c r="U110" s="188">
        <f>IFERROR(VLOOKUP($B$110,C_470,7,FALSE),DAY($B$110))</f>
        <v>17</v>
      </c>
      <c r="V110" s="188">
        <f>IFERROR(VLOOKUP($B$110,C_480,6,FALSE),DAY($B$110))</f>
        <v>17</v>
      </c>
      <c r="W110" s="188">
        <f>IFERROR(VLOOKUP($B$110,C_490,5,FALSE),DAY($B$110))</f>
        <v>17</v>
      </c>
      <c r="X110" s="188">
        <f>IFERROR(VLOOKUP($B$110,C_600,4,FALSE),DAY($B$110))</f>
        <v>17</v>
      </c>
      <c r="Y110" s="188">
        <f>IFERROR(VLOOKUP($B$110,C_610,3,FALSE),DAY($B$110))</f>
        <v>17</v>
      </c>
      <c r="Z110" s="188">
        <f>IFERROR(VLOOKUP($B$110,C_620,2,FALSE),DAY($B$110))</f>
        <v>17</v>
      </c>
    </row>
    <row r="111" spans="1:26">
      <c r="A111" s="128" t="s">
        <v>106</v>
      </c>
      <c r="B111" s="187">
        <v>41929</v>
      </c>
      <c r="C111" s="188">
        <f>IFERROR(VLOOKUP($B$111,C_100,25,FALSE),DAY($B$111))</f>
        <v>18</v>
      </c>
      <c r="D111" s="188">
        <f>IFERROR(VLOOKUP($B$111,C_120,24,FALSE),DAY($B$111))</f>
        <v>18</v>
      </c>
      <c r="E111" s="188">
        <f>IFERROR(VLOOKUP($B$111,C_130,23,FALSE),DAY($B$111))</f>
        <v>18</v>
      </c>
      <c r="F111" s="188">
        <f>IFERROR(VLOOKUP($B$111,C_400B,22,FALSE),DAY($B$111))</f>
        <v>18</v>
      </c>
      <c r="G111" s="188">
        <f>IFERROR(VLOOKUP($B$111,C_140,21,FALSE),DAY($B$111))</f>
        <v>18</v>
      </c>
      <c r="H111" s="188">
        <f>IFERROR(VLOOKUP($B$111,C_150,20,FALSE),DAY($B$111))</f>
        <v>18</v>
      </c>
      <c r="I111" s="188">
        <f>IFERROR(VLOOKUP($B$111,C_200,19,FALSE),DAY($B$111))</f>
        <v>18</v>
      </c>
      <c r="J111" s="188">
        <f>IFERROR(VLOOKUP($B$111,C_210,18,FALSE),DAY($B$111))</f>
        <v>18</v>
      </c>
      <c r="K111" s="188">
        <f>IFERROR(VLOOKUP($B$111,C_350,17,FALSE),DAY($B$111))</f>
        <v>18</v>
      </c>
      <c r="L111" s="188">
        <f>IFERROR(VLOOKUP($B$111,C_355,16,FALSE),DAY($B$111))</f>
        <v>18</v>
      </c>
      <c r="M111" s="188">
        <f>IFERROR(VLOOKUP($B$111,C_400,15,FALSE),DAY($B$111))</f>
        <v>18</v>
      </c>
      <c r="N111" s="188">
        <f>IFERROR(VLOOKUP($B$111,C_410,14,FALSE),DAY($B$111))</f>
        <v>18</v>
      </c>
      <c r="O111" s="188">
        <f>IFERROR(VLOOKUP($B$111,C_415,13,FALSE),DAY($B$111))</f>
        <v>18</v>
      </c>
      <c r="P111" s="188">
        <f>IFERROR(VLOOKUP($B$111,C_420,12,FALSE),DAY($B$111))</f>
        <v>18</v>
      </c>
      <c r="Q111" s="188">
        <f>IFERROR(VLOOKUP($B$111,C_430,11,FALSE),DAY($B$111))</f>
        <v>18</v>
      </c>
      <c r="R111" s="188">
        <f>IFERROR(VLOOKUP($B$111,C_440,10,FALSE),DAY($B$111))</f>
        <v>18</v>
      </c>
      <c r="S111" s="188">
        <f>IFERROR(VLOOKUP($B$111,C_450,9,FALSE),DAY($B$111))</f>
        <v>18</v>
      </c>
      <c r="T111" s="188">
        <f>IFERROR(VLOOKUP($B$111,C_460,8,FALSE),DAY($B$111))</f>
        <v>18</v>
      </c>
      <c r="U111" s="188">
        <f>IFERROR(VLOOKUP($B$111,C_470,7,FALSE),DAY($B$111))</f>
        <v>18</v>
      </c>
      <c r="V111" s="188">
        <f>IFERROR(VLOOKUP($B$111,C_480,6,FALSE),DAY($B$111))</f>
        <v>18</v>
      </c>
      <c r="W111" s="188">
        <f>IFERROR(VLOOKUP($B$111,C_490,5,FALSE),DAY($B$111))</f>
        <v>18</v>
      </c>
      <c r="X111" s="188">
        <f>IFERROR(VLOOKUP($B$111,C_600,4,FALSE),DAY($B$111))</f>
        <v>18</v>
      </c>
      <c r="Y111" s="188">
        <f>IFERROR(VLOOKUP($B$111,C_610,3,FALSE),DAY($B$111))</f>
        <v>18</v>
      </c>
      <c r="Z111" s="188">
        <f>IFERROR(VLOOKUP($B$111,C_620,2,FALSE),DAY($B$111))</f>
        <v>18</v>
      </c>
    </row>
    <row r="112" spans="1:26">
      <c r="A112" s="128" t="s">
        <v>107</v>
      </c>
      <c r="B112" s="187">
        <v>41930</v>
      </c>
      <c r="C112" s="188">
        <f>IFERROR(VLOOKUP($B$112,C_100,25,FALSE),DAY($B$112))</f>
        <v>19</v>
      </c>
      <c r="D112" s="188">
        <f>IFERROR(VLOOKUP($B$112,C_120,24,FALSE),DAY($B$112))</f>
        <v>19</v>
      </c>
      <c r="E112" s="188">
        <f>IFERROR(VLOOKUP($B$112,C_130,23,FALSE),DAY($B$112))</f>
        <v>19</v>
      </c>
      <c r="F112" s="188">
        <f>IFERROR(VLOOKUP($B$112,C_400B,22,FALSE),DAY($B$112))</f>
        <v>19</v>
      </c>
      <c r="G112" s="188">
        <f>IFERROR(VLOOKUP($B$112,C_140,21,FALSE),DAY($B$112))</f>
        <v>19</v>
      </c>
      <c r="H112" s="188">
        <f>IFERROR(VLOOKUP($B$112,C_150,20,FALSE),DAY($B$112))</f>
        <v>19</v>
      </c>
      <c r="I112" s="188">
        <f>IFERROR(VLOOKUP($B$112,C_200,19,FALSE),DAY($B$112))</f>
        <v>19</v>
      </c>
      <c r="J112" s="188">
        <f>IFERROR(VLOOKUP($B$112,C_210,18,FALSE),DAY($B$112))</f>
        <v>19</v>
      </c>
      <c r="K112" s="188">
        <f>IFERROR(VLOOKUP($B$112,C_350,17,FALSE),DAY($B$112))</f>
        <v>19</v>
      </c>
      <c r="L112" s="188">
        <f>IFERROR(VLOOKUP($B$112,C_355,16,FALSE),DAY($B$112))</f>
        <v>19</v>
      </c>
      <c r="M112" s="188">
        <f>IFERROR(VLOOKUP($B$112,C_400,15,FALSE),DAY($B$112))</f>
        <v>19</v>
      </c>
      <c r="N112" s="188">
        <f>IFERROR(VLOOKUP($B$112,C_410,14,FALSE),DAY($B$112))</f>
        <v>19</v>
      </c>
      <c r="O112" s="188">
        <f>IFERROR(VLOOKUP($B$112,C_415,13,FALSE),DAY($B$112))</f>
        <v>19</v>
      </c>
      <c r="P112" s="188">
        <f>IFERROR(VLOOKUP($B$112,C_420,12,FALSE),DAY($B$112))</f>
        <v>19</v>
      </c>
      <c r="Q112" s="188">
        <f>IFERROR(VLOOKUP($B$112,C_430,11,FALSE),DAY($B$112))</f>
        <v>19</v>
      </c>
      <c r="R112" s="188">
        <f>IFERROR(VLOOKUP($B$112,C_440,10,FALSE),DAY($B$112))</f>
        <v>19</v>
      </c>
      <c r="S112" s="188">
        <f>IFERROR(VLOOKUP($B$112,C_450,9,FALSE),DAY($B$112))</f>
        <v>19</v>
      </c>
      <c r="T112" s="188">
        <f>IFERROR(VLOOKUP($B$112,C_460,8,FALSE),DAY($B$112))</f>
        <v>19</v>
      </c>
      <c r="U112" s="188">
        <f>IFERROR(VLOOKUP($B$112,C_470,7,FALSE),DAY($B$112))</f>
        <v>19</v>
      </c>
      <c r="V112" s="188">
        <f>IFERROR(VLOOKUP($B$112,C_480,6,FALSE),DAY($B$112))</f>
        <v>19</v>
      </c>
      <c r="W112" s="188">
        <f>IFERROR(VLOOKUP($B$112,C_490,5,FALSE),DAY($B$112))</f>
        <v>19</v>
      </c>
      <c r="X112" s="188">
        <f>IFERROR(VLOOKUP($B$112,C_600,4,FALSE),DAY($B$112))</f>
        <v>19</v>
      </c>
      <c r="Y112" s="188">
        <f>IFERROR(VLOOKUP($B$112,C_610,3,FALSE),DAY($B$112))</f>
        <v>19</v>
      </c>
      <c r="Z112" s="188">
        <f>IFERROR(VLOOKUP($B$112,C_620,2,FALSE),DAY($B$112))</f>
        <v>19</v>
      </c>
    </row>
    <row r="113" spans="1:26">
      <c r="A113" s="182" t="s">
        <v>108</v>
      </c>
      <c r="B113" s="186">
        <v>41931</v>
      </c>
      <c r="C113" s="188">
        <f>IFERROR(VLOOKUP($B$113,C_100,25,FALSE),DAY($B$113))</f>
        <v>20</v>
      </c>
      <c r="D113" s="188">
        <f>IFERROR(VLOOKUP($B$113,C_120,24,FALSE),DAY($B$113))</f>
        <v>20</v>
      </c>
      <c r="E113" s="188">
        <f>IFERROR(VLOOKUP($B$113,C_130,23,FALSE),DAY($B$113))</f>
        <v>20</v>
      </c>
      <c r="F113" s="188">
        <f>IFERROR(VLOOKUP($B$113,C_400B,22,FALSE),DAY($B$113))</f>
        <v>20</v>
      </c>
      <c r="G113" s="188">
        <f>IFERROR(VLOOKUP($B$113,C_140,21,FALSE),DAY($B$113))</f>
        <v>20</v>
      </c>
      <c r="H113" s="188">
        <f>IFERROR(VLOOKUP($B$113,C_150,20,FALSE),DAY($B$113))</f>
        <v>20</v>
      </c>
      <c r="I113" s="188">
        <f>IFERROR(VLOOKUP($B$113,C_200,19,FALSE),DAY($B$113))</f>
        <v>20</v>
      </c>
      <c r="J113" s="188">
        <f>IFERROR(VLOOKUP($B$113,C_210,18,FALSE),DAY($B$113))</f>
        <v>20</v>
      </c>
      <c r="K113" s="188">
        <f>IFERROR(VLOOKUP($B$113,C_350,17,FALSE),DAY($B$113))</f>
        <v>20</v>
      </c>
      <c r="L113" s="188">
        <f>IFERROR(VLOOKUP($B$113,C_355,16,FALSE),DAY($B$113))</f>
        <v>20</v>
      </c>
      <c r="M113" s="188">
        <f>IFERROR(VLOOKUP($B$113,C_400,15,FALSE),DAY($B$113))</f>
        <v>20</v>
      </c>
      <c r="N113" s="188">
        <f>IFERROR(VLOOKUP($B$113,C_410,14,FALSE),DAY($B$113))</f>
        <v>20</v>
      </c>
      <c r="O113" s="188">
        <f>IFERROR(VLOOKUP($B$113,C_415,13,FALSE),DAY($B$113))</f>
        <v>20</v>
      </c>
      <c r="P113" s="188">
        <f>IFERROR(VLOOKUP($B$113,C_420,12,FALSE),DAY($B$113))</f>
        <v>20</v>
      </c>
      <c r="Q113" s="188">
        <f>IFERROR(VLOOKUP($B$113,C_430,11,FALSE),DAY($B$113))</f>
        <v>20</v>
      </c>
      <c r="R113" s="188">
        <f>IFERROR(VLOOKUP($B$113,C_440,10,FALSE),DAY($B$113))</f>
        <v>20</v>
      </c>
      <c r="S113" s="188">
        <f>IFERROR(VLOOKUP($B$113,C_450,9,FALSE),DAY($B$113))</f>
        <v>20</v>
      </c>
      <c r="T113" s="188">
        <f>IFERROR(VLOOKUP($B$113,C_460,8,FALSE),DAY($B$113))</f>
        <v>20</v>
      </c>
      <c r="U113" s="188">
        <f>IFERROR(VLOOKUP($B$113,C_470,7,FALSE),DAY($B$113))</f>
        <v>20</v>
      </c>
      <c r="V113" s="188">
        <f>IFERROR(VLOOKUP($B$113,C_480,6,FALSE),DAY($B$113))</f>
        <v>20</v>
      </c>
      <c r="W113" s="188">
        <f>IFERROR(VLOOKUP($B$113,C_490,5,FALSE),DAY($B$113))</f>
        <v>20</v>
      </c>
      <c r="X113" s="188">
        <f>IFERROR(VLOOKUP($B$113,C_600,4,FALSE),DAY($B$113))</f>
        <v>20</v>
      </c>
      <c r="Y113" s="188">
        <f>IFERROR(VLOOKUP($B$113,C_610,3,FALSE),DAY($B$113))</f>
        <v>20</v>
      </c>
      <c r="Z113" s="188">
        <f>IFERROR(VLOOKUP($B$113,C_620,2,FALSE),DAY($B$113))</f>
        <v>20</v>
      </c>
    </row>
    <row r="114" spans="1:26">
      <c r="A114" s="182" t="s">
        <v>102</v>
      </c>
      <c r="B114" s="186">
        <v>41932</v>
      </c>
      <c r="C114" s="188">
        <f>IFERROR(VLOOKUP($B$114,C_100,25,FALSE),DAY($B$114))</f>
        <v>21</v>
      </c>
      <c r="D114" s="188">
        <f>IFERROR(VLOOKUP($B$114,C_120,24,FALSE),DAY($B$114))</f>
        <v>21</v>
      </c>
      <c r="E114" s="188">
        <f>IFERROR(VLOOKUP($B$114,C_130,23,FALSE),DAY($B$114))</f>
        <v>21</v>
      </c>
      <c r="F114" s="188">
        <f>IFERROR(VLOOKUP($B$114,C_400B,22,FALSE),DAY($B$114))</f>
        <v>21</v>
      </c>
      <c r="G114" s="188">
        <f>IFERROR(VLOOKUP($B$114,C_140,21,FALSE),DAY($B$114))</f>
        <v>21</v>
      </c>
      <c r="H114" s="188">
        <f>IFERROR(VLOOKUP($B$114,C_150,20,FALSE),DAY($B$114))</f>
        <v>21</v>
      </c>
      <c r="I114" s="188">
        <f>IFERROR(VLOOKUP($B$114,C_200,19,FALSE),DAY($B$114))</f>
        <v>21</v>
      </c>
      <c r="J114" s="188">
        <f>IFERROR(VLOOKUP($B$114,C_210,18,FALSE),DAY($B$114))</f>
        <v>21</v>
      </c>
      <c r="K114" s="188">
        <f>IFERROR(VLOOKUP($B$114,C_350,17,FALSE),DAY($B$114))</f>
        <v>21</v>
      </c>
      <c r="L114" s="188">
        <f>IFERROR(VLOOKUP($B$114,C_355,16,FALSE),DAY($B$114))</f>
        <v>21</v>
      </c>
      <c r="M114" s="188">
        <f>IFERROR(VLOOKUP($B$114,C_400,15,FALSE),DAY($B$114))</f>
        <v>21</v>
      </c>
      <c r="N114" s="188">
        <f>IFERROR(VLOOKUP($B$114,C_410,14,FALSE),DAY($B$114))</f>
        <v>21</v>
      </c>
      <c r="O114" s="188">
        <f>IFERROR(VLOOKUP($B$114,C_415,13,FALSE),DAY($B$114))</f>
        <v>21</v>
      </c>
      <c r="P114" s="188">
        <f>IFERROR(VLOOKUP($B$114,C_420,12,FALSE),DAY($B$114))</f>
        <v>21</v>
      </c>
      <c r="Q114" s="188">
        <f>IFERROR(VLOOKUP($B$114,C_430,11,FALSE),DAY($B$114))</f>
        <v>21</v>
      </c>
      <c r="R114" s="188">
        <f>IFERROR(VLOOKUP($B$114,C_440,10,FALSE),DAY($B$114))</f>
        <v>21</v>
      </c>
      <c r="S114" s="188">
        <f>IFERROR(VLOOKUP($B$114,C_450,9,FALSE),DAY($B$114))</f>
        <v>21</v>
      </c>
      <c r="T114" s="188">
        <f>IFERROR(VLOOKUP($B$114,C_460,8,FALSE),DAY($B$114))</f>
        <v>21</v>
      </c>
      <c r="U114" s="188">
        <f>IFERROR(VLOOKUP($B$114,C_470,7,FALSE),DAY($B$114))</f>
        <v>21</v>
      </c>
      <c r="V114" s="188">
        <f>IFERROR(VLOOKUP($B$114,C_480,6,FALSE),DAY($B$114))</f>
        <v>21</v>
      </c>
      <c r="W114" s="188">
        <f>IFERROR(VLOOKUP($B$114,C_490,5,FALSE),DAY($B$114))</f>
        <v>21</v>
      </c>
      <c r="X114" s="188">
        <f>IFERROR(VLOOKUP($B$114,C_600,4,FALSE),DAY($B$114))</f>
        <v>21</v>
      </c>
      <c r="Y114" s="188">
        <f>IFERROR(VLOOKUP($B$114,C_610,3,FALSE),DAY($B$114))</f>
        <v>21</v>
      </c>
      <c r="Z114" s="188">
        <f>IFERROR(VLOOKUP($B$114,C_620,2,FALSE),DAY($B$114))</f>
        <v>21</v>
      </c>
    </row>
    <row r="115" spans="1:26">
      <c r="A115" s="128" t="s">
        <v>103</v>
      </c>
      <c r="B115" s="187">
        <v>41933</v>
      </c>
      <c r="C115" s="188">
        <f>IFERROR(VLOOKUP($B$115,C_100,25,FALSE),DAY($B$115))</f>
        <v>22</v>
      </c>
      <c r="D115" s="188">
        <f>IFERROR(VLOOKUP($B$115,C_120,24,FALSE),DAY($B$115))</f>
        <v>22</v>
      </c>
      <c r="E115" s="188">
        <f>IFERROR(VLOOKUP($B$115,C_130,23,FALSE),DAY($B$115))</f>
        <v>22</v>
      </c>
      <c r="F115" s="188">
        <f>IFERROR(VLOOKUP($B$115,C_400B,22,FALSE),DAY($B$115))</f>
        <v>22</v>
      </c>
      <c r="G115" s="188">
        <f>IFERROR(VLOOKUP($B$115,C_140,21,FALSE),DAY($B$115))</f>
        <v>22</v>
      </c>
      <c r="H115" s="188">
        <f>IFERROR(VLOOKUP($B$115,C_150,20,FALSE),DAY($B$115))</f>
        <v>22</v>
      </c>
      <c r="I115" s="188">
        <f>IFERROR(VLOOKUP($B$115,C_200,19,FALSE),DAY($B$115))</f>
        <v>22</v>
      </c>
      <c r="J115" s="188">
        <f>IFERROR(VLOOKUP($B$115,C_210,18,FALSE),DAY($B$115))</f>
        <v>22</v>
      </c>
      <c r="K115" s="188">
        <f>IFERROR(VLOOKUP($B$115,C_350,17,FALSE),DAY($B$115))</f>
        <v>22</v>
      </c>
      <c r="L115" s="188">
        <f>IFERROR(VLOOKUP($B$115,C_355,16,FALSE),DAY($B$115))</f>
        <v>22</v>
      </c>
      <c r="M115" s="188">
        <f>IFERROR(VLOOKUP($B$115,C_400,15,FALSE),DAY($B$115))</f>
        <v>22</v>
      </c>
      <c r="N115" s="188">
        <f>IFERROR(VLOOKUP($B$115,C_410,14,FALSE),DAY($B$115))</f>
        <v>22</v>
      </c>
      <c r="O115" s="188">
        <f>IFERROR(VLOOKUP($B$115,C_415,13,FALSE),DAY($B$115))</f>
        <v>22</v>
      </c>
      <c r="P115" s="188">
        <f>IFERROR(VLOOKUP($B$115,C_420,12,FALSE),DAY($B$115))</f>
        <v>22</v>
      </c>
      <c r="Q115" s="188">
        <f>IFERROR(VLOOKUP($B$115,C_430,11,FALSE),DAY($B$115))</f>
        <v>22</v>
      </c>
      <c r="R115" s="188">
        <f>IFERROR(VLOOKUP($B$115,C_440,10,FALSE),DAY($B$115))</f>
        <v>22</v>
      </c>
      <c r="S115" s="188">
        <f>IFERROR(VLOOKUP($B$115,C_450,9,FALSE),DAY($B$115))</f>
        <v>22</v>
      </c>
      <c r="T115" s="188">
        <f>IFERROR(VLOOKUP($B$115,C_460,8,FALSE),DAY($B$115))</f>
        <v>22</v>
      </c>
      <c r="U115" s="188">
        <f>IFERROR(VLOOKUP($B$115,C_470,7,FALSE),DAY($B$115))</f>
        <v>22</v>
      </c>
      <c r="V115" s="188">
        <f>IFERROR(VLOOKUP($B$115,C_480,6,FALSE),DAY($B$115))</f>
        <v>22</v>
      </c>
      <c r="W115" s="188">
        <f>IFERROR(VLOOKUP($B$115,C_490,5,FALSE),DAY($B$115))</f>
        <v>22</v>
      </c>
      <c r="X115" s="188">
        <f>IFERROR(VLOOKUP($B$115,C_600,4,FALSE),DAY($B$115))</f>
        <v>22</v>
      </c>
      <c r="Y115" s="188">
        <f>IFERROR(VLOOKUP($B$115,C_610,3,FALSE),DAY($B$115))</f>
        <v>22</v>
      </c>
      <c r="Z115" s="188">
        <f>IFERROR(VLOOKUP($B$115,C_620,2,FALSE),DAY($B$115))</f>
        <v>22</v>
      </c>
    </row>
    <row r="116" spans="1:26">
      <c r="A116" s="128" t="s">
        <v>104</v>
      </c>
      <c r="B116" s="187">
        <v>41934</v>
      </c>
      <c r="C116" s="188">
        <f>IFERROR(VLOOKUP($B$116,C_100,25,FALSE),DAY($B$116))</f>
        <v>23</v>
      </c>
      <c r="D116" s="188">
        <f>IFERROR(VLOOKUP($B$116,C_120,24,FALSE),DAY($B$116))</f>
        <v>23</v>
      </c>
      <c r="E116" s="188">
        <f>IFERROR(VLOOKUP($B$116,C_130,23,FALSE),DAY($B$116))</f>
        <v>23</v>
      </c>
      <c r="F116" s="188">
        <f>IFERROR(VLOOKUP($B$116,C_400B,22,FALSE),DAY($B$116))</f>
        <v>23</v>
      </c>
      <c r="G116" s="188">
        <f>IFERROR(VLOOKUP($B$116,C_140,21,FALSE),DAY($B$116))</f>
        <v>23</v>
      </c>
      <c r="H116" s="188">
        <f>IFERROR(VLOOKUP($B$116,C_150,20,FALSE),DAY($B$116))</f>
        <v>23</v>
      </c>
      <c r="I116" s="188">
        <f>IFERROR(VLOOKUP($B$116,C_200,19,FALSE),DAY($B$116))</f>
        <v>23</v>
      </c>
      <c r="J116" s="188">
        <f>IFERROR(VLOOKUP($B$116,C_210,18,FALSE),DAY($B$116))</f>
        <v>23</v>
      </c>
      <c r="K116" s="188">
        <f>IFERROR(VLOOKUP($B$116,C_350,17,FALSE),DAY($B$116))</f>
        <v>23</v>
      </c>
      <c r="L116" s="188">
        <f>IFERROR(VLOOKUP($B$116,C_355,16,FALSE),DAY($B$116))</f>
        <v>23</v>
      </c>
      <c r="M116" s="188">
        <f>IFERROR(VLOOKUP($B$116,C_400,15,FALSE),DAY($B$116))</f>
        <v>23</v>
      </c>
      <c r="N116" s="188">
        <f>IFERROR(VLOOKUP($B$116,C_410,14,FALSE),DAY($B$116))</f>
        <v>23</v>
      </c>
      <c r="O116" s="188">
        <f>IFERROR(VLOOKUP($B$116,C_415,13,FALSE),DAY($B$116))</f>
        <v>23</v>
      </c>
      <c r="P116" s="188">
        <f>IFERROR(VLOOKUP($B$116,C_420,12,FALSE),DAY($B$116))</f>
        <v>23</v>
      </c>
      <c r="Q116" s="188">
        <f>IFERROR(VLOOKUP($B$116,C_430,11,FALSE),DAY($B$116))</f>
        <v>23</v>
      </c>
      <c r="R116" s="188">
        <f>IFERROR(VLOOKUP($B$116,C_440,10,FALSE),DAY($B$116))</f>
        <v>23</v>
      </c>
      <c r="S116" s="188">
        <f>IFERROR(VLOOKUP($B$116,C_450,9,FALSE),DAY($B$116))</f>
        <v>23</v>
      </c>
      <c r="T116" s="188">
        <f>IFERROR(VLOOKUP($B$116,C_460,8,FALSE),DAY($B$116))</f>
        <v>23</v>
      </c>
      <c r="U116" s="188">
        <f>IFERROR(VLOOKUP($B$116,C_470,7,FALSE),DAY($B$116))</f>
        <v>23</v>
      </c>
      <c r="V116" s="188">
        <f>IFERROR(VLOOKUP($B$116,C_480,6,FALSE),DAY($B$116))</f>
        <v>23</v>
      </c>
      <c r="W116" s="188">
        <f>IFERROR(VLOOKUP($B$116,C_490,5,FALSE),DAY($B$116))</f>
        <v>23</v>
      </c>
      <c r="X116" s="188">
        <f>IFERROR(VLOOKUP($B$116,C_600,4,FALSE),DAY($B$116))</f>
        <v>23</v>
      </c>
      <c r="Y116" s="188">
        <f>IFERROR(VLOOKUP($B$116,C_610,3,FALSE),DAY($B$116))</f>
        <v>23</v>
      </c>
      <c r="Z116" s="188">
        <f>IFERROR(VLOOKUP($B$116,C_620,2,FALSE),DAY($B$116))</f>
        <v>23</v>
      </c>
    </row>
    <row r="117" spans="1:26">
      <c r="A117" s="128" t="s">
        <v>105</v>
      </c>
      <c r="B117" s="187">
        <v>41935</v>
      </c>
      <c r="C117" s="188">
        <f>IFERROR(VLOOKUP($B$117,C_100,25,FALSE),DAY($B$117))</f>
        <v>24</v>
      </c>
      <c r="D117" s="188">
        <f>IFERROR(VLOOKUP($B$117,C_120,24,FALSE),DAY($B$117))</f>
        <v>24</v>
      </c>
      <c r="E117" s="188">
        <f>IFERROR(VLOOKUP($B$117,C_130,23,FALSE),DAY($B$117))</f>
        <v>24</v>
      </c>
      <c r="F117" s="188">
        <f>IFERROR(VLOOKUP($B$117,C_400B,22,FALSE),DAY($B$117))</f>
        <v>24</v>
      </c>
      <c r="G117" s="188">
        <f>IFERROR(VLOOKUP($B$117,C_140,21,FALSE),DAY($B$117))</f>
        <v>24</v>
      </c>
      <c r="H117" s="188">
        <f>IFERROR(VLOOKUP($B$117,C_150,20,FALSE),DAY($B$117))</f>
        <v>24</v>
      </c>
      <c r="I117" s="188">
        <f>IFERROR(VLOOKUP($B$117,C_200,19,FALSE),DAY($B$117))</f>
        <v>24</v>
      </c>
      <c r="J117" s="188">
        <f>IFERROR(VLOOKUP($B$117,C_210,18,FALSE),DAY($B$117))</f>
        <v>24</v>
      </c>
      <c r="K117" s="188">
        <f>IFERROR(VLOOKUP($B$117,C_350,17,FALSE),DAY($B$117))</f>
        <v>24</v>
      </c>
      <c r="L117" s="188">
        <f>IFERROR(VLOOKUP($B$117,C_355,16,FALSE),DAY($B$117))</f>
        <v>24</v>
      </c>
      <c r="M117" s="188">
        <f>IFERROR(VLOOKUP($B$117,C_400,15,FALSE),DAY($B$117))</f>
        <v>24</v>
      </c>
      <c r="N117" s="188">
        <f>IFERROR(VLOOKUP($B$117,C_410,14,FALSE),DAY($B$117))</f>
        <v>24</v>
      </c>
      <c r="O117" s="188">
        <f>IFERROR(VLOOKUP($B$117,C_415,13,FALSE),DAY($B$117))</f>
        <v>24</v>
      </c>
      <c r="P117" s="188">
        <f>IFERROR(VLOOKUP($B$117,C_420,12,FALSE),DAY($B$117))</f>
        <v>24</v>
      </c>
      <c r="Q117" s="188">
        <f>IFERROR(VLOOKUP($B$117,C_430,11,FALSE),DAY($B$117))</f>
        <v>24</v>
      </c>
      <c r="R117" s="188">
        <f>IFERROR(VLOOKUP($B$117,C_440,10,FALSE),DAY($B$117))</f>
        <v>24</v>
      </c>
      <c r="S117" s="188">
        <f>IFERROR(VLOOKUP($B$117,C_450,9,FALSE),DAY($B$117))</f>
        <v>24</v>
      </c>
      <c r="T117" s="188">
        <f>IFERROR(VLOOKUP($B$117,C_460,8,FALSE),DAY($B$117))</f>
        <v>24</v>
      </c>
      <c r="U117" s="188">
        <f>IFERROR(VLOOKUP($B$117,C_470,7,FALSE),DAY($B$117))</f>
        <v>24</v>
      </c>
      <c r="V117" s="188">
        <f>IFERROR(VLOOKUP($B$117,C_480,6,FALSE),DAY($B$117))</f>
        <v>24</v>
      </c>
      <c r="W117" s="188">
        <f>IFERROR(VLOOKUP($B$117,C_490,5,FALSE),DAY($B$117))</f>
        <v>24</v>
      </c>
      <c r="X117" s="188">
        <f>IFERROR(VLOOKUP($B$117,C_600,4,FALSE),DAY($B$117))</f>
        <v>24</v>
      </c>
      <c r="Y117" s="188">
        <f>IFERROR(VLOOKUP($B$117,C_610,3,FALSE),DAY($B$117))</f>
        <v>24</v>
      </c>
      <c r="Z117" s="188">
        <f>IFERROR(VLOOKUP($B$117,C_620,2,FALSE),DAY($B$117))</f>
        <v>24</v>
      </c>
    </row>
    <row r="118" spans="1:26">
      <c r="A118" s="128" t="s">
        <v>106</v>
      </c>
      <c r="B118" s="187">
        <v>41936</v>
      </c>
      <c r="C118" s="188">
        <f>IFERROR(VLOOKUP($B$118,C_100,25,FALSE),DAY($B$118))</f>
        <v>25</v>
      </c>
      <c r="D118" s="188">
        <f>IFERROR(VLOOKUP($B$118,C_120,24,FALSE),DAY($B$118))</f>
        <v>25</v>
      </c>
      <c r="E118" s="188">
        <f>IFERROR(VLOOKUP($B$118,C_130,23,FALSE),DAY($B$118))</f>
        <v>25</v>
      </c>
      <c r="F118" s="188">
        <f>IFERROR(VLOOKUP($B$118,C_400B,22,FALSE),DAY($B$118))</f>
        <v>25</v>
      </c>
      <c r="G118" s="188">
        <f>IFERROR(VLOOKUP($B$118,C_140,21,FALSE),DAY($B$118))</f>
        <v>25</v>
      </c>
      <c r="H118" s="188">
        <f>IFERROR(VLOOKUP($B$118,C_150,20,FALSE),DAY($B$118))</f>
        <v>25</v>
      </c>
      <c r="I118" s="188">
        <f>IFERROR(VLOOKUP($B$118,C_200,19,FALSE),DAY($B$118))</f>
        <v>25</v>
      </c>
      <c r="J118" s="188">
        <f>IFERROR(VLOOKUP($B$118,C_210,18,FALSE),DAY($B$118))</f>
        <v>25</v>
      </c>
      <c r="K118" s="188">
        <f>IFERROR(VLOOKUP($B$118,C_350,17,FALSE),DAY($B$118))</f>
        <v>25</v>
      </c>
      <c r="L118" s="188">
        <f>IFERROR(VLOOKUP($B$118,C_355,16,FALSE),DAY($B$118))</f>
        <v>25</v>
      </c>
      <c r="M118" s="188">
        <f>IFERROR(VLOOKUP($B$118,C_400,15,FALSE),DAY($B$118))</f>
        <v>25</v>
      </c>
      <c r="N118" s="188">
        <f>IFERROR(VLOOKUP($B$118,C_410,14,FALSE),DAY($B$118))</f>
        <v>25</v>
      </c>
      <c r="O118" s="188">
        <f>IFERROR(VLOOKUP($B$118,C_415,13,FALSE),DAY($B$118))</f>
        <v>25</v>
      </c>
      <c r="P118" s="188">
        <f>IFERROR(VLOOKUP($B$118,C_420,12,FALSE),DAY($B$118))</f>
        <v>25</v>
      </c>
      <c r="Q118" s="188">
        <f>IFERROR(VLOOKUP($B$118,C_430,11,FALSE),DAY($B$118))</f>
        <v>25</v>
      </c>
      <c r="R118" s="188">
        <f>IFERROR(VLOOKUP($B$118,C_440,10,FALSE),DAY($B$118))</f>
        <v>25</v>
      </c>
      <c r="S118" s="188">
        <f>IFERROR(VLOOKUP($B$118,C_450,9,FALSE),DAY($B$118))</f>
        <v>25</v>
      </c>
      <c r="T118" s="188">
        <f>IFERROR(VLOOKUP($B$118,C_460,8,FALSE),DAY($B$118))</f>
        <v>25</v>
      </c>
      <c r="U118" s="188">
        <f>IFERROR(VLOOKUP($B$118,C_470,7,FALSE),DAY($B$118))</f>
        <v>25</v>
      </c>
      <c r="V118" s="188">
        <f>IFERROR(VLOOKUP($B$118,C_480,6,FALSE),DAY($B$118))</f>
        <v>25</v>
      </c>
      <c r="W118" s="188">
        <f>IFERROR(VLOOKUP($B$118,C_490,5,FALSE),DAY($B$118))</f>
        <v>25</v>
      </c>
      <c r="X118" s="188">
        <f>IFERROR(VLOOKUP($B$118,C_600,4,FALSE),DAY($B$118))</f>
        <v>25</v>
      </c>
      <c r="Y118" s="188">
        <f>IFERROR(VLOOKUP($B$118,C_610,3,FALSE),DAY($B$118))</f>
        <v>25</v>
      </c>
      <c r="Z118" s="188">
        <f>IFERROR(VLOOKUP($B$118,C_620,2,FALSE),DAY($B$118))</f>
        <v>25</v>
      </c>
    </row>
    <row r="119" spans="1:26">
      <c r="A119" s="128" t="s">
        <v>107</v>
      </c>
      <c r="B119" s="187">
        <v>41937</v>
      </c>
      <c r="C119" s="188">
        <f>IFERROR(VLOOKUP($B$119,C_100,25,FALSE),DAY($B$119))</f>
        <v>26</v>
      </c>
      <c r="D119" s="188">
        <f>IFERROR(VLOOKUP($B$119,C_120,24,FALSE),DAY($B$119))</f>
        <v>26</v>
      </c>
      <c r="E119" s="188">
        <f>IFERROR(VLOOKUP($B$119,C_130,23,FALSE),DAY($B$119))</f>
        <v>26</v>
      </c>
      <c r="F119" s="188">
        <f>IFERROR(VLOOKUP($B$119,C_400B,22,FALSE),DAY($B$119))</f>
        <v>26</v>
      </c>
      <c r="G119" s="188">
        <f>IFERROR(VLOOKUP($B$119,C_140,21,FALSE),DAY($B$119))</f>
        <v>26</v>
      </c>
      <c r="H119" s="188">
        <f>IFERROR(VLOOKUP($B$119,C_150,20,FALSE),DAY($B$119))</f>
        <v>26</v>
      </c>
      <c r="I119" s="188">
        <f>IFERROR(VLOOKUP($B$119,C_200,19,FALSE),DAY($B$119))</f>
        <v>26</v>
      </c>
      <c r="J119" s="188">
        <f>IFERROR(VLOOKUP($B$119,C_210,18,FALSE),DAY($B$119))</f>
        <v>26</v>
      </c>
      <c r="K119" s="188">
        <f>IFERROR(VLOOKUP($B$119,C_350,17,FALSE),DAY($B$119))</f>
        <v>26</v>
      </c>
      <c r="L119" s="188">
        <f>IFERROR(VLOOKUP($B$119,C_355,16,FALSE),DAY($B$119))</f>
        <v>26</v>
      </c>
      <c r="M119" s="188">
        <f>IFERROR(VLOOKUP($B$119,C_400,15,FALSE),DAY($B$119))</f>
        <v>26</v>
      </c>
      <c r="N119" s="188">
        <f>IFERROR(VLOOKUP($B$119,C_410,14,FALSE),DAY($B$119))</f>
        <v>26</v>
      </c>
      <c r="O119" s="188">
        <f>IFERROR(VLOOKUP($B$119,C_415,13,FALSE),DAY($B$119))</f>
        <v>26</v>
      </c>
      <c r="P119" s="188">
        <f>IFERROR(VLOOKUP($B$119,C_420,12,FALSE),DAY($B$119))</f>
        <v>26</v>
      </c>
      <c r="Q119" s="188">
        <f>IFERROR(VLOOKUP($B$119,C_430,11,FALSE),DAY($B$119))</f>
        <v>26</v>
      </c>
      <c r="R119" s="188">
        <f>IFERROR(VLOOKUP($B$119,C_440,10,FALSE),DAY($B$119))</f>
        <v>26</v>
      </c>
      <c r="S119" s="188">
        <f>IFERROR(VLOOKUP($B$119,C_450,9,FALSE),DAY($B$119))</f>
        <v>26</v>
      </c>
      <c r="T119" s="188">
        <f>IFERROR(VLOOKUP($B$119,C_460,8,FALSE),DAY($B$119))</f>
        <v>26</v>
      </c>
      <c r="U119" s="188">
        <f>IFERROR(VLOOKUP($B$119,C_470,7,FALSE),DAY($B$119))</f>
        <v>26</v>
      </c>
      <c r="V119" s="188">
        <f>IFERROR(VLOOKUP($B$119,C_480,6,FALSE),DAY($B$119))</f>
        <v>26</v>
      </c>
      <c r="W119" s="188">
        <f>IFERROR(VLOOKUP($B$119,C_490,5,FALSE),DAY($B$119))</f>
        <v>26</v>
      </c>
      <c r="X119" s="188">
        <f>IFERROR(VLOOKUP($B$119,C_600,4,FALSE),DAY($B$119))</f>
        <v>26</v>
      </c>
      <c r="Y119" s="188">
        <f>IFERROR(VLOOKUP($B$119,C_610,3,FALSE),DAY($B$119))</f>
        <v>26</v>
      </c>
      <c r="Z119" s="188">
        <f>IFERROR(VLOOKUP($B$119,C_620,2,FALSE),DAY($B$119))</f>
        <v>26</v>
      </c>
    </row>
    <row r="120" spans="1:26">
      <c r="A120" s="182" t="s">
        <v>108</v>
      </c>
      <c r="B120" s="186">
        <v>41938</v>
      </c>
      <c r="C120" s="188">
        <f>IFERROR(VLOOKUP($B$120,C_100,25,FALSE),DAY($B$120))</f>
        <v>27</v>
      </c>
      <c r="D120" s="188">
        <f>IFERROR(VLOOKUP($B$120,C_120,24,FALSE),DAY($B$120))</f>
        <v>27</v>
      </c>
      <c r="E120" s="188">
        <f>IFERROR(VLOOKUP($B$120,C_130,23,FALSE),DAY($B$120))</f>
        <v>27</v>
      </c>
      <c r="F120" s="188">
        <f>IFERROR(VLOOKUP($B$120,C_400B,22,FALSE),DAY($B$120))</f>
        <v>27</v>
      </c>
      <c r="G120" s="188">
        <f>IFERROR(VLOOKUP($B$120,C_140,21,FALSE),DAY($B$120))</f>
        <v>27</v>
      </c>
      <c r="H120" s="188">
        <f>IFERROR(VLOOKUP($B$120,C_150,20,FALSE),DAY($B$120))</f>
        <v>27</v>
      </c>
      <c r="I120" s="188">
        <f>IFERROR(VLOOKUP($B$120,C_200,19,FALSE),DAY($B$120))</f>
        <v>27</v>
      </c>
      <c r="J120" s="188">
        <f>IFERROR(VLOOKUP($B$120,C_210,18,FALSE),DAY($B$120))</f>
        <v>27</v>
      </c>
      <c r="K120" s="188">
        <f>IFERROR(VLOOKUP($B$120,C_350,17,FALSE),DAY($B$120))</f>
        <v>27</v>
      </c>
      <c r="L120" s="188">
        <f>IFERROR(VLOOKUP($B$120,C_355,16,FALSE),DAY($B$120))</f>
        <v>27</v>
      </c>
      <c r="M120" s="188">
        <f>IFERROR(VLOOKUP($B$120,C_400,15,FALSE),DAY($B$120))</f>
        <v>27</v>
      </c>
      <c r="N120" s="188">
        <f>IFERROR(VLOOKUP($B$120,C_410,14,FALSE),DAY($B$120))</f>
        <v>27</v>
      </c>
      <c r="O120" s="188">
        <f>IFERROR(VLOOKUP($B$120,C_415,13,FALSE),DAY($B$120))</f>
        <v>27</v>
      </c>
      <c r="P120" s="188">
        <f>IFERROR(VLOOKUP($B$120,C_420,12,FALSE),DAY($B$120))</f>
        <v>27</v>
      </c>
      <c r="Q120" s="188">
        <f>IFERROR(VLOOKUP($B$120,C_430,11,FALSE),DAY($B$120))</f>
        <v>27</v>
      </c>
      <c r="R120" s="188">
        <f>IFERROR(VLOOKUP($B$120,C_440,10,FALSE),DAY($B$120))</f>
        <v>27</v>
      </c>
      <c r="S120" s="188">
        <f>IFERROR(VLOOKUP($B$120,C_450,9,FALSE),DAY($B$120))</f>
        <v>27</v>
      </c>
      <c r="T120" s="188">
        <f>IFERROR(VLOOKUP($B$120,C_460,8,FALSE),DAY($B$120))</f>
        <v>27</v>
      </c>
      <c r="U120" s="188">
        <f>IFERROR(VLOOKUP($B$120,C_470,7,FALSE),DAY($B$120))</f>
        <v>27</v>
      </c>
      <c r="V120" s="188">
        <f>IFERROR(VLOOKUP($B$120,C_480,6,FALSE),DAY($B$120))</f>
        <v>27</v>
      </c>
      <c r="W120" s="188">
        <f>IFERROR(VLOOKUP($B$120,C_490,5,FALSE),DAY($B$120))</f>
        <v>27</v>
      </c>
      <c r="X120" s="188">
        <f>IFERROR(VLOOKUP($B$120,C_600,4,FALSE),DAY($B$120))</f>
        <v>27</v>
      </c>
      <c r="Y120" s="188">
        <f>IFERROR(VLOOKUP($B$120,C_610,3,FALSE),DAY($B$120))</f>
        <v>27</v>
      </c>
      <c r="Z120" s="188">
        <f>IFERROR(VLOOKUP($B$120,C_620,2,FALSE),DAY($B$120))</f>
        <v>27</v>
      </c>
    </row>
    <row r="121" spans="1:26">
      <c r="A121" s="182" t="s">
        <v>102</v>
      </c>
      <c r="B121" s="186">
        <v>41939</v>
      </c>
      <c r="C121" s="188">
        <f>IFERROR(VLOOKUP($B$121,C_100,25,FALSE),DAY($B$121))</f>
        <v>28</v>
      </c>
      <c r="D121" s="188">
        <f>IFERROR(VLOOKUP($B$121,C_120,24,FALSE),DAY($B$121))</f>
        <v>28</v>
      </c>
      <c r="E121" s="188">
        <f>IFERROR(VLOOKUP($B$121,C_130,23,FALSE),DAY($B$121))</f>
        <v>28</v>
      </c>
      <c r="F121" s="188">
        <f>IFERROR(VLOOKUP($B$121,C_400B,22,FALSE),DAY($B$121))</f>
        <v>28</v>
      </c>
      <c r="G121" s="188">
        <f>IFERROR(VLOOKUP($B$121,C_140,21,FALSE),DAY($B$121))</f>
        <v>28</v>
      </c>
      <c r="H121" s="188">
        <f>IFERROR(VLOOKUP($B$121,C_150,20,FALSE),DAY($B$121))</f>
        <v>28</v>
      </c>
      <c r="I121" s="188">
        <f>IFERROR(VLOOKUP($B$121,C_200,19,FALSE),DAY($B$121))</f>
        <v>28</v>
      </c>
      <c r="J121" s="188">
        <f>IFERROR(VLOOKUP($B$121,C_210,18,FALSE),DAY($B$121))</f>
        <v>28</v>
      </c>
      <c r="K121" s="188">
        <f>IFERROR(VLOOKUP($B$121,C_350,17,FALSE),DAY($B$121))</f>
        <v>28</v>
      </c>
      <c r="L121" s="188">
        <f>IFERROR(VLOOKUP($B$121,C_355,16,FALSE),DAY($B$121))</f>
        <v>28</v>
      </c>
      <c r="M121" s="188">
        <f>IFERROR(VLOOKUP($B$121,C_400,15,FALSE),DAY($B$121))</f>
        <v>28</v>
      </c>
      <c r="N121" s="188">
        <f>IFERROR(VLOOKUP($B$121,C_410,14,FALSE),DAY($B$121))</f>
        <v>28</v>
      </c>
      <c r="O121" s="188">
        <f>IFERROR(VLOOKUP($B$121,C_415,13,FALSE),DAY($B$121))</f>
        <v>28</v>
      </c>
      <c r="P121" s="188">
        <f>IFERROR(VLOOKUP($B$121,C_420,12,FALSE),DAY($B$121))</f>
        <v>28</v>
      </c>
      <c r="Q121" s="188">
        <f>IFERROR(VLOOKUP($B$121,C_430,11,FALSE),DAY($B$121))</f>
        <v>28</v>
      </c>
      <c r="R121" s="188">
        <f>IFERROR(VLOOKUP($B$121,C_440,10,FALSE),DAY($B$121))</f>
        <v>28</v>
      </c>
      <c r="S121" s="188">
        <f>IFERROR(VLOOKUP($B$121,C_450,9,FALSE),DAY($B$121))</f>
        <v>28</v>
      </c>
      <c r="T121" s="188">
        <f>IFERROR(VLOOKUP($B$121,C_460,8,FALSE),DAY($B$121))</f>
        <v>28</v>
      </c>
      <c r="U121" s="188">
        <f>IFERROR(VLOOKUP($B$121,C_470,7,FALSE),DAY($B$121))</f>
        <v>28</v>
      </c>
      <c r="V121" s="188">
        <f>IFERROR(VLOOKUP($B$121,C_480,6,FALSE),DAY($B$121))</f>
        <v>28</v>
      </c>
      <c r="W121" s="188">
        <f>IFERROR(VLOOKUP($B$121,C_490,5,FALSE),DAY($B$121))</f>
        <v>28</v>
      </c>
      <c r="X121" s="188">
        <f>IFERROR(VLOOKUP($B$121,C_600,4,FALSE),DAY($B$121))</f>
        <v>28</v>
      </c>
      <c r="Y121" s="188">
        <f>IFERROR(VLOOKUP($B$121,C_610,3,FALSE),DAY($B$121))</f>
        <v>28</v>
      </c>
      <c r="Z121" s="188">
        <f>IFERROR(VLOOKUP($B$121,C_620,2,FALSE),DAY($B$121))</f>
        <v>28</v>
      </c>
    </row>
    <row r="122" spans="1:26">
      <c r="A122" s="128" t="s">
        <v>103</v>
      </c>
      <c r="B122" s="187">
        <v>41940</v>
      </c>
      <c r="C122" s="188">
        <f>IFERROR(VLOOKUP($B$122,C_100,25,FALSE),DAY($B$122))</f>
        <v>29</v>
      </c>
      <c r="D122" s="188">
        <f>IFERROR(VLOOKUP($B$122,C_120,24,FALSE),DAY($B$122))</f>
        <v>29</v>
      </c>
      <c r="E122" s="188">
        <f>IFERROR(VLOOKUP($B$122,C_130,23,FALSE),DAY($B$122))</f>
        <v>29</v>
      </c>
      <c r="F122" s="188">
        <f>IFERROR(VLOOKUP($B$122,C_400B,22,FALSE),DAY($B$122))</f>
        <v>29</v>
      </c>
      <c r="G122" s="188">
        <f>IFERROR(VLOOKUP($B$122,C_140,21,FALSE),DAY($B$122))</f>
        <v>29</v>
      </c>
      <c r="H122" s="188">
        <f>IFERROR(VLOOKUP($B$122,C_150,20,FALSE),DAY($B$122))</f>
        <v>29</v>
      </c>
      <c r="I122" s="188">
        <f>IFERROR(VLOOKUP($B$122,C_200,19,FALSE),DAY($B$122))</f>
        <v>29</v>
      </c>
      <c r="J122" s="188">
        <f>IFERROR(VLOOKUP($B$122,C_210,18,FALSE),DAY($B$122))</f>
        <v>29</v>
      </c>
      <c r="K122" s="188">
        <f>IFERROR(VLOOKUP($B$122,C_350,17,FALSE),DAY($B$122))</f>
        <v>29</v>
      </c>
      <c r="L122" s="188">
        <f>IFERROR(VLOOKUP($B$122,C_355,16,FALSE),DAY($B$122))</f>
        <v>29</v>
      </c>
      <c r="M122" s="188">
        <f>IFERROR(VLOOKUP($B$122,C_400,15,FALSE),DAY($B$122))</f>
        <v>29</v>
      </c>
      <c r="N122" s="188">
        <f>IFERROR(VLOOKUP($B$122,C_410,14,FALSE),DAY($B$122))</f>
        <v>29</v>
      </c>
      <c r="O122" s="188">
        <f>IFERROR(VLOOKUP($B$122,C_415,13,FALSE),DAY($B$122))</f>
        <v>29</v>
      </c>
      <c r="P122" s="188">
        <f>IFERROR(VLOOKUP($B$122,C_420,12,FALSE),DAY($B$122))</f>
        <v>29</v>
      </c>
      <c r="Q122" s="188">
        <f>IFERROR(VLOOKUP($B$122,C_430,11,FALSE),DAY($B$122))</f>
        <v>29</v>
      </c>
      <c r="R122" s="188">
        <f>IFERROR(VLOOKUP($B$122,C_440,10,FALSE),DAY($B$122))</f>
        <v>29</v>
      </c>
      <c r="S122" s="188">
        <f>IFERROR(VLOOKUP($B$122,C_450,9,FALSE),DAY($B$122))</f>
        <v>29</v>
      </c>
      <c r="T122" s="188">
        <f>IFERROR(VLOOKUP($B$122,C_460,8,FALSE),DAY($B$122))</f>
        <v>29</v>
      </c>
      <c r="U122" s="188">
        <f>IFERROR(VLOOKUP($B$122,C_470,7,FALSE),DAY($B$122))</f>
        <v>29</v>
      </c>
      <c r="V122" s="188">
        <f>IFERROR(VLOOKUP($B$122,C_480,6,FALSE),DAY($B$122))</f>
        <v>29</v>
      </c>
      <c r="W122" s="188">
        <f>IFERROR(VLOOKUP($B$122,C_490,5,FALSE),DAY($B$122))</f>
        <v>29</v>
      </c>
      <c r="X122" s="188">
        <f>IFERROR(VLOOKUP($B$122,C_600,4,FALSE),DAY($B$122))</f>
        <v>29</v>
      </c>
      <c r="Y122" s="188">
        <f>IFERROR(VLOOKUP($B$122,C_610,3,FALSE),DAY($B$122))</f>
        <v>29</v>
      </c>
      <c r="Z122" s="188">
        <f>IFERROR(VLOOKUP($B$122,C_620,2,FALSE),DAY($B$122))</f>
        <v>29</v>
      </c>
    </row>
    <row r="123" spans="1:26">
      <c r="A123" s="128" t="s">
        <v>104</v>
      </c>
      <c r="B123" s="187">
        <v>41941</v>
      </c>
      <c r="C123" s="188">
        <f>IFERROR(VLOOKUP($B$123,C_100,25,FALSE),DAY($B$123))</f>
        <v>30</v>
      </c>
      <c r="D123" s="188">
        <f>IFERROR(VLOOKUP($B$123,C_120,24,FALSE),DAY($B$123))</f>
        <v>30</v>
      </c>
      <c r="E123" s="188">
        <f>IFERROR(VLOOKUP($B$123,C_130,23,FALSE),DAY($B$123))</f>
        <v>30</v>
      </c>
      <c r="F123" s="188">
        <f>IFERROR(VLOOKUP($B$123,C_400B,22,FALSE),DAY($B$123))</f>
        <v>30</v>
      </c>
      <c r="G123" s="188">
        <f>IFERROR(VLOOKUP($B$123,C_140,21,FALSE),DAY($B$123))</f>
        <v>30</v>
      </c>
      <c r="H123" s="188">
        <f>IFERROR(VLOOKUP($B$123,C_150,20,FALSE),DAY($B$123))</f>
        <v>30</v>
      </c>
      <c r="I123" s="188">
        <f>IFERROR(VLOOKUP($B$123,C_200,19,FALSE),DAY($B$123))</f>
        <v>30</v>
      </c>
      <c r="J123" s="188">
        <f>IFERROR(VLOOKUP($B$123,C_210,18,FALSE),DAY($B$123))</f>
        <v>30</v>
      </c>
      <c r="K123" s="188">
        <f>IFERROR(VLOOKUP($B$123,C_350,17,FALSE),DAY($B$123))</f>
        <v>30</v>
      </c>
      <c r="L123" s="188">
        <f>IFERROR(VLOOKUP($B$123,C_355,16,FALSE),DAY($B$123))</f>
        <v>30</v>
      </c>
      <c r="M123" s="188">
        <f>IFERROR(VLOOKUP($B$123,C_400,15,FALSE),DAY($B$123))</f>
        <v>30</v>
      </c>
      <c r="N123" s="188">
        <f>IFERROR(VLOOKUP($B$123,C_410,14,FALSE),DAY($B$123))</f>
        <v>30</v>
      </c>
      <c r="O123" s="188">
        <f>IFERROR(VLOOKUP($B$123,C_415,13,FALSE),DAY($B$123))</f>
        <v>30</v>
      </c>
      <c r="P123" s="188">
        <f>IFERROR(VLOOKUP($B$123,C_420,12,FALSE),DAY($B$123))</f>
        <v>30</v>
      </c>
      <c r="Q123" s="188">
        <f>IFERROR(VLOOKUP($B$123,C_430,11,FALSE),DAY($B$123))</f>
        <v>30</v>
      </c>
      <c r="R123" s="188">
        <f>IFERROR(VLOOKUP($B$123,C_440,10,FALSE),DAY($B$123))</f>
        <v>30</v>
      </c>
      <c r="S123" s="188">
        <f>IFERROR(VLOOKUP($B$123,C_450,9,FALSE),DAY($B$123))</f>
        <v>30</v>
      </c>
      <c r="T123" s="188">
        <f>IFERROR(VLOOKUP($B$123,C_460,8,FALSE),DAY($B$123))</f>
        <v>30</v>
      </c>
      <c r="U123" s="188">
        <f>IFERROR(VLOOKUP($B$123,C_470,7,FALSE),DAY($B$123))</f>
        <v>30</v>
      </c>
      <c r="V123" s="188">
        <f>IFERROR(VLOOKUP($B$123,C_480,6,FALSE),DAY($B$123))</f>
        <v>30</v>
      </c>
      <c r="W123" s="188">
        <f>IFERROR(VLOOKUP($B$123,C_490,5,FALSE),DAY($B$123))</f>
        <v>30</v>
      </c>
      <c r="X123" s="188">
        <f>IFERROR(VLOOKUP($B$123,C_600,4,FALSE),DAY($B$123))</f>
        <v>30</v>
      </c>
      <c r="Y123" s="188">
        <f>IFERROR(VLOOKUP($B$123,C_610,3,FALSE),DAY($B$123))</f>
        <v>30</v>
      </c>
      <c r="Z123" s="188">
        <f>IFERROR(VLOOKUP($B$123,C_620,2,FALSE),DAY($B$123))</f>
        <v>30</v>
      </c>
    </row>
    <row r="124" spans="1:26">
      <c r="A124" s="128" t="s">
        <v>105</v>
      </c>
      <c r="B124" s="187">
        <v>41942</v>
      </c>
      <c r="C124" s="188">
        <f>IFERROR(VLOOKUP($B$124,C_100,25,FALSE),DAY($B$124))</f>
        <v>31</v>
      </c>
      <c r="D124" s="188">
        <f>IFERROR(VLOOKUP($B$124,C_120,24,FALSE),DAY($B$124))</f>
        <v>31</v>
      </c>
      <c r="E124" s="188">
        <f>IFERROR(VLOOKUP($B$124,C_130,23,FALSE),DAY($B$124))</f>
        <v>31</v>
      </c>
      <c r="F124" s="188">
        <f>IFERROR(VLOOKUP($B$124,C_400B,22,FALSE),DAY($B$124))</f>
        <v>31</v>
      </c>
      <c r="G124" s="188">
        <f>IFERROR(VLOOKUP($B$124,C_140,21,FALSE),DAY($B$124))</f>
        <v>31</v>
      </c>
      <c r="H124" s="188">
        <f>IFERROR(VLOOKUP($B$124,C_150,20,FALSE),DAY($B$124))</f>
        <v>31</v>
      </c>
      <c r="I124" s="188">
        <f>IFERROR(VLOOKUP($B$124,C_200,19,FALSE),DAY($B$124))</f>
        <v>31</v>
      </c>
      <c r="J124" s="188">
        <f>IFERROR(VLOOKUP($B$124,C_210,18,FALSE),DAY($B$124))</f>
        <v>31</v>
      </c>
      <c r="K124" s="188">
        <f>IFERROR(VLOOKUP($B$124,C_350,17,FALSE),DAY($B$124))</f>
        <v>31</v>
      </c>
      <c r="L124" s="188">
        <f>IFERROR(VLOOKUP($B$124,C_355,16,FALSE),DAY($B$124))</f>
        <v>31</v>
      </c>
      <c r="M124" s="188">
        <f>IFERROR(VLOOKUP($B$124,C_400,15,FALSE),DAY($B$124))</f>
        <v>31</v>
      </c>
      <c r="N124" s="188">
        <f>IFERROR(VLOOKUP($B$124,C_410,14,FALSE),DAY($B$124))</f>
        <v>31</v>
      </c>
      <c r="O124" s="188">
        <f>IFERROR(VLOOKUP($B$124,C_415,13,FALSE),DAY($B$124))</f>
        <v>31</v>
      </c>
      <c r="P124" s="188">
        <f>IFERROR(VLOOKUP($B$124,C_420,12,FALSE),DAY($B$124))</f>
        <v>31</v>
      </c>
      <c r="Q124" s="188">
        <f>IFERROR(VLOOKUP($B$124,C_430,11,FALSE),DAY($B$124))</f>
        <v>31</v>
      </c>
      <c r="R124" s="188">
        <f>IFERROR(VLOOKUP($B$124,C_440,10,FALSE),DAY($B$124))</f>
        <v>31</v>
      </c>
      <c r="S124" s="188">
        <f>IFERROR(VLOOKUP($B$124,C_450,9,FALSE),DAY($B$124))</f>
        <v>31</v>
      </c>
      <c r="T124" s="188">
        <f>IFERROR(VLOOKUP($B$124,C_460,8,FALSE),DAY($B$124))</f>
        <v>31</v>
      </c>
      <c r="U124" s="188">
        <f>IFERROR(VLOOKUP($B$124,C_470,7,FALSE),DAY($B$124))</f>
        <v>31</v>
      </c>
      <c r="V124" s="188">
        <f>IFERROR(VLOOKUP($B$124,C_480,6,FALSE),DAY($B$124))</f>
        <v>31</v>
      </c>
      <c r="W124" s="188">
        <f>IFERROR(VLOOKUP($B$124,C_490,5,FALSE),DAY($B$124))</f>
        <v>31</v>
      </c>
      <c r="X124" s="188">
        <f>IFERROR(VLOOKUP($B$124,C_600,4,FALSE),DAY($B$124))</f>
        <v>31</v>
      </c>
      <c r="Y124" s="188">
        <f>IFERROR(VLOOKUP($B$124,C_610,3,FALSE),DAY($B$124))</f>
        <v>31</v>
      </c>
      <c r="Z124" s="188">
        <f>IFERROR(VLOOKUP($B$124,C_620,2,FALSE),DAY($B$124))</f>
        <v>31</v>
      </c>
    </row>
    <row r="125" spans="1:26">
      <c r="A125" s="128" t="s">
        <v>106</v>
      </c>
      <c r="B125" s="187">
        <v>41943</v>
      </c>
      <c r="C125" s="188">
        <f>IFERROR(VLOOKUP($B$125,C_100,25,FALSE),DAY($B$125))</f>
        <v>1</v>
      </c>
      <c r="D125" s="188">
        <f>IFERROR(VLOOKUP($B$125,C_120,24,FALSE),DAY($B$125))</f>
        <v>1</v>
      </c>
      <c r="E125" s="188">
        <f>IFERROR(VLOOKUP($B$125,C_130,23,FALSE),DAY($B$125))</f>
        <v>1</v>
      </c>
      <c r="F125" s="188">
        <f>IFERROR(VLOOKUP($B$125,C_400B,22,FALSE),DAY($B$125))</f>
        <v>1</v>
      </c>
      <c r="G125" s="188">
        <f>IFERROR(VLOOKUP($B$125,C_140,21,FALSE),DAY($B$125))</f>
        <v>1</v>
      </c>
      <c r="H125" s="188">
        <f>IFERROR(VLOOKUP($B$125,C_150,20,FALSE),DAY($B$125))</f>
        <v>1</v>
      </c>
      <c r="I125" s="188">
        <f>IFERROR(VLOOKUP($B$125,C_200,19,FALSE),DAY($B$125))</f>
        <v>1</v>
      </c>
      <c r="J125" s="188">
        <f>IFERROR(VLOOKUP($B$125,C_210,18,FALSE),DAY($B$125))</f>
        <v>1</v>
      </c>
      <c r="K125" s="188">
        <f>IFERROR(VLOOKUP($B$125,C_350,17,FALSE),DAY($B$125))</f>
        <v>1</v>
      </c>
      <c r="L125" s="188">
        <f>IFERROR(VLOOKUP($B$125,C_355,16,FALSE),DAY($B$125))</f>
        <v>1</v>
      </c>
      <c r="M125" s="188">
        <f>IFERROR(VLOOKUP($B$125,C_400,15,FALSE),DAY($B$125))</f>
        <v>1</v>
      </c>
      <c r="N125" s="188">
        <f>IFERROR(VLOOKUP($B$125,C_410,14,FALSE),DAY($B$125))</f>
        <v>1</v>
      </c>
      <c r="O125" s="188">
        <f>IFERROR(VLOOKUP($B$125,C_415,13,FALSE),DAY($B$125))</f>
        <v>1</v>
      </c>
      <c r="P125" s="188">
        <f>IFERROR(VLOOKUP($B$125,C_420,12,FALSE),DAY($B$125))</f>
        <v>1</v>
      </c>
      <c r="Q125" s="188">
        <f>IFERROR(VLOOKUP($B$125,C_430,11,FALSE),DAY($B$125))</f>
        <v>1</v>
      </c>
      <c r="R125" s="188">
        <f>IFERROR(VLOOKUP($B$125,C_440,10,FALSE),DAY($B$125))</f>
        <v>1</v>
      </c>
      <c r="S125" s="188">
        <f>IFERROR(VLOOKUP($B$125,C_450,9,FALSE),DAY($B$125))</f>
        <v>1</v>
      </c>
      <c r="T125" s="188">
        <f>IFERROR(VLOOKUP($B$125,C_460,8,FALSE),DAY($B$125))</f>
        <v>1</v>
      </c>
      <c r="U125" s="188">
        <f>IFERROR(VLOOKUP($B$125,C_470,7,FALSE),DAY($B$125))</f>
        <v>1</v>
      </c>
      <c r="V125" s="188">
        <f>IFERROR(VLOOKUP($B$125,C_480,6,FALSE),DAY($B$125))</f>
        <v>1</v>
      </c>
      <c r="W125" s="188">
        <f>IFERROR(VLOOKUP($B$125,C_490,5,FALSE),DAY($B$125))</f>
        <v>1</v>
      </c>
      <c r="X125" s="188">
        <f>IFERROR(VLOOKUP($B$125,C_600,4,FALSE),DAY($B$125))</f>
        <v>1</v>
      </c>
      <c r="Y125" s="188">
        <f>IFERROR(VLOOKUP($B$125,C_610,3,FALSE),DAY($B$125))</f>
        <v>1</v>
      </c>
      <c r="Z125" s="188">
        <f>IFERROR(VLOOKUP($B$125,C_620,2,FALSE),DAY($B$125))</f>
        <v>1</v>
      </c>
    </row>
    <row r="126" spans="1:26">
      <c r="A126" s="128" t="s">
        <v>107</v>
      </c>
      <c r="B126" s="187">
        <v>41944</v>
      </c>
      <c r="C126" s="188">
        <f>IFERROR(VLOOKUP($B$126,C_100,25,FALSE),DAY($B$126))</f>
        <v>2</v>
      </c>
      <c r="D126" s="188">
        <f>IFERROR(VLOOKUP($B$126,C_120,24,FALSE),DAY($B$126))</f>
        <v>2</v>
      </c>
      <c r="E126" s="188">
        <f>IFERROR(VLOOKUP($B$126,C_130,23,FALSE),DAY($B$126))</f>
        <v>2</v>
      </c>
      <c r="F126" s="188">
        <f>IFERROR(VLOOKUP($B$126,C_400B,22,FALSE),DAY($B$126))</f>
        <v>2</v>
      </c>
      <c r="G126" s="188">
        <f>IFERROR(VLOOKUP($B$126,C_140,21,FALSE),DAY($B$126))</f>
        <v>2</v>
      </c>
      <c r="H126" s="188">
        <f>IFERROR(VLOOKUP($B$126,C_150,20,FALSE),DAY($B$126))</f>
        <v>2</v>
      </c>
      <c r="I126" s="188">
        <f>IFERROR(VLOOKUP($B$126,C_200,19,FALSE),DAY($B$126))</f>
        <v>2</v>
      </c>
      <c r="J126" s="188">
        <f>IFERROR(VLOOKUP($B$126,C_210,18,FALSE),DAY($B$126))</f>
        <v>2</v>
      </c>
      <c r="K126" s="188">
        <f>IFERROR(VLOOKUP($B$126,C_350,17,FALSE),DAY($B$126))</f>
        <v>2</v>
      </c>
      <c r="L126" s="188">
        <f>IFERROR(VLOOKUP($B$126,C_355,16,FALSE),DAY($B$126))</f>
        <v>2</v>
      </c>
      <c r="M126" s="188">
        <f>IFERROR(VLOOKUP($B$126,C_400,15,FALSE),DAY($B$126))</f>
        <v>2</v>
      </c>
      <c r="N126" s="188">
        <f>IFERROR(VLOOKUP($B$126,C_410,14,FALSE),DAY($B$126))</f>
        <v>2</v>
      </c>
      <c r="O126" s="188">
        <f>IFERROR(VLOOKUP($B$126,C_415,13,FALSE),DAY($B$126))</f>
        <v>2</v>
      </c>
      <c r="P126" s="188">
        <f>IFERROR(VLOOKUP($B$126,C_420,12,FALSE),DAY($B$126))</f>
        <v>2</v>
      </c>
      <c r="Q126" s="188">
        <f>IFERROR(VLOOKUP($B$126,C_430,11,FALSE),DAY($B$126))</f>
        <v>2</v>
      </c>
      <c r="R126" s="188">
        <f>IFERROR(VLOOKUP($B$126,C_440,10,FALSE),DAY($B$126))</f>
        <v>2</v>
      </c>
      <c r="S126" s="188">
        <f>IFERROR(VLOOKUP($B$126,C_450,9,FALSE),DAY($B$126))</f>
        <v>2</v>
      </c>
      <c r="T126" s="188">
        <f>IFERROR(VLOOKUP($B$126,C_460,8,FALSE),DAY($B$126))</f>
        <v>2</v>
      </c>
      <c r="U126" s="188">
        <f>IFERROR(VLOOKUP($B$126,C_470,7,FALSE),DAY($B$126))</f>
        <v>2</v>
      </c>
      <c r="V126" s="188">
        <f>IFERROR(VLOOKUP($B$126,C_480,6,FALSE),DAY($B$126))</f>
        <v>2</v>
      </c>
      <c r="W126" s="188">
        <f>IFERROR(VLOOKUP($B$126,C_490,5,FALSE),DAY($B$126))</f>
        <v>2</v>
      </c>
      <c r="X126" s="188">
        <f>IFERROR(VLOOKUP($B$126,C_600,4,FALSE),DAY($B$126))</f>
        <v>2</v>
      </c>
      <c r="Y126" s="188">
        <f>IFERROR(VLOOKUP($B$126,C_610,3,FALSE),DAY($B$126))</f>
        <v>2</v>
      </c>
      <c r="Z126" s="188">
        <f>IFERROR(VLOOKUP($B$126,C_620,2,FALSE),DAY($B$126))</f>
        <v>2</v>
      </c>
    </row>
    <row r="127" spans="1:26">
      <c r="A127" s="182" t="s">
        <v>108</v>
      </c>
      <c r="B127" s="186">
        <v>41945</v>
      </c>
      <c r="C127" s="188">
        <f>IFERROR(VLOOKUP($B$127,C_100,25,FALSE),DAY($B$127))</f>
        <v>3</v>
      </c>
      <c r="D127" s="188">
        <f>IFERROR(VLOOKUP($B$127,C_120,24,FALSE),DAY($B$127))</f>
        <v>3</v>
      </c>
      <c r="E127" s="188">
        <f>IFERROR(VLOOKUP($B$127,C_130,23,FALSE),DAY($B$127))</f>
        <v>3</v>
      </c>
      <c r="F127" s="188">
        <f>IFERROR(VLOOKUP($B$127,C_400B,22,FALSE),DAY($B$127))</f>
        <v>3</v>
      </c>
      <c r="G127" s="188">
        <f>IFERROR(VLOOKUP($B$127,C_140,21,FALSE),DAY($B$127))</f>
        <v>3</v>
      </c>
      <c r="H127" s="188">
        <f>IFERROR(VLOOKUP($B$127,C_150,20,FALSE),DAY($B$127))</f>
        <v>3</v>
      </c>
      <c r="I127" s="188">
        <f>IFERROR(VLOOKUP($B$127,C_200,19,FALSE),DAY($B$127))</f>
        <v>3</v>
      </c>
      <c r="J127" s="188">
        <f>IFERROR(VLOOKUP($B$127,C_210,18,FALSE),DAY($B$127))</f>
        <v>3</v>
      </c>
      <c r="K127" s="188">
        <f>IFERROR(VLOOKUP($B$127,C_350,17,FALSE),DAY($B$127))</f>
        <v>3</v>
      </c>
      <c r="L127" s="188">
        <f>IFERROR(VLOOKUP($B$127,C_355,16,FALSE),DAY($B$127))</f>
        <v>3</v>
      </c>
      <c r="M127" s="188">
        <f>IFERROR(VLOOKUP($B$127,C_400,15,FALSE),DAY($B$127))</f>
        <v>3</v>
      </c>
      <c r="N127" s="188">
        <f>IFERROR(VLOOKUP($B$127,C_410,14,FALSE),DAY($B$127))</f>
        <v>3</v>
      </c>
      <c r="O127" s="188">
        <f>IFERROR(VLOOKUP($B$127,C_415,13,FALSE),DAY($B$127))</f>
        <v>3</v>
      </c>
      <c r="P127" s="188">
        <f>IFERROR(VLOOKUP($B$127,C_420,12,FALSE),DAY($B$127))</f>
        <v>3</v>
      </c>
      <c r="Q127" s="188">
        <f>IFERROR(VLOOKUP($B$127,C_430,11,FALSE),DAY($B$127))</f>
        <v>3</v>
      </c>
      <c r="R127" s="188">
        <f>IFERROR(VLOOKUP($B$127,C_440,10,FALSE),DAY($B$127))</f>
        <v>3</v>
      </c>
      <c r="S127" s="188">
        <f>IFERROR(VLOOKUP($B$127,C_450,9,FALSE),DAY($B$127))</f>
        <v>3</v>
      </c>
      <c r="T127" s="188">
        <f>IFERROR(VLOOKUP($B$127,C_460,8,FALSE),DAY($B$127))</f>
        <v>3</v>
      </c>
      <c r="U127" s="188">
        <f>IFERROR(VLOOKUP($B$127,C_470,7,FALSE),DAY($B$127))</f>
        <v>3</v>
      </c>
      <c r="V127" s="188">
        <f>IFERROR(VLOOKUP($B$127,C_480,6,FALSE),DAY($B$127))</f>
        <v>3</v>
      </c>
      <c r="W127" s="188">
        <f>IFERROR(VLOOKUP($B$127,C_490,5,FALSE),DAY($B$127))</f>
        <v>3</v>
      </c>
      <c r="X127" s="188">
        <f>IFERROR(VLOOKUP($B$127,C_600,4,FALSE),DAY($B$127))</f>
        <v>3</v>
      </c>
      <c r="Y127" s="188">
        <f>IFERROR(VLOOKUP($B$127,C_610,3,FALSE),DAY($B$127))</f>
        <v>3</v>
      </c>
      <c r="Z127" s="188">
        <f>IFERROR(VLOOKUP($B$127,C_620,2,FALSE),DAY($B$127))</f>
        <v>3</v>
      </c>
    </row>
    <row r="128" spans="1:26">
      <c r="A128" s="182" t="s">
        <v>102</v>
      </c>
      <c r="B128" s="186">
        <v>41946</v>
      </c>
      <c r="C128" s="188">
        <f>IFERROR(VLOOKUP($B$128,C_100,25,FALSE),DAY($B$128))</f>
        <v>4</v>
      </c>
      <c r="D128" s="188">
        <f>IFERROR(VLOOKUP($B$128,C_120,24,FALSE),DAY($B$128))</f>
        <v>4</v>
      </c>
      <c r="E128" s="188">
        <f>IFERROR(VLOOKUP($B$128,C_130,23,FALSE),DAY($B$128))</f>
        <v>4</v>
      </c>
      <c r="F128" s="188">
        <f>IFERROR(VLOOKUP($B$128,C_400B,22,FALSE),DAY($B$128))</f>
        <v>4</v>
      </c>
      <c r="G128" s="188">
        <f>IFERROR(VLOOKUP($B$128,C_140,21,FALSE),DAY($B$128))</f>
        <v>4</v>
      </c>
      <c r="H128" s="188">
        <f>IFERROR(VLOOKUP($B$128,C_150,20,FALSE),DAY($B$128))</f>
        <v>4</v>
      </c>
      <c r="I128" s="188">
        <f>IFERROR(VLOOKUP($B$128,C_200,19,FALSE),DAY($B$128))</f>
        <v>4</v>
      </c>
      <c r="J128" s="188">
        <f>IFERROR(VLOOKUP($B$128,C_210,18,FALSE),DAY($B$128))</f>
        <v>4</v>
      </c>
      <c r="K128" s="188">
        <f>IFERROR(VLOOKUP($B$128,C_350,17,FALSE),DAY($B$128))</f>
        <v>4</v>
      </c>
      <c r="L128" s="188">
        <f>IFERROR(VLOOKUP($B$128,C_355,16,FALSE),DAY($B$128))</f>
        <v>4</v>
      </c>
      <c r="M128" s="188">
        <f>IFERROR(VLOOKUP($B$128,C_400,15,FALSE),DAY($B$128))</f>
        <v>4</v>
      </c>
      <c r="N128" s="188">
        <f>IFERROR(VLOOKUP($B$128,C_410,14,FALSE),DAY($B$128))</f>
        <v>4</v>
      </c>
      <c r="O128" s="188">
        <f>IFERROR(VLOOKUP($B$128,C_415,13,FALSE),DAY($B$128))</f>
        <v>4</v>
      </c>
      <c r="P128" s="188">
        <f>IFERROR(VLOOKUP($B$128,C_420,12,FALSE),DAY($B$128))</f>
        <v>4</v>
      </c>
      <c r="Q128" s="188">
        <f>IFERROR(VLOOKUP($B$128,C_430,11,FALSE),DAY($B$128))</f>
        <v>4</v>
      </c>
      <c r="R128" s="188">
        <f>IFERROR(VLOOKUP($B$128,C_440,10,FALSE),DAY($B$128))</f>
        <v>4</v>
      </c>
      <c r="S128" s="188">
        <f>IFERROR(VLOOKUP($B$128,C_450,9,FALSE),DAY($B$128))</f>
        <v>4</v>
      </c>
      <c r="T128" s="188">
        <f>IFERROR(VLOOKUP($B$128,C_460,8,FALSE),DAY($B$128))</f>
        <v>4</v>
      </c>
      <c r="U128" s="188">
        <f>IFERROR(VLOOKUP($B$128,C_470,7,FALSE),DAY($B$128))</f>
        <v>4</v>
      </c>
      <c r="V128" s="188">
        <f>IFERROR(VLOOKUP($B$128,C_480,6,FALSE),DAY($B$128))</f>
        <v>4</v>
      </c>
      <c r="W128" s="188">
        <f>IFERROR(VLOOKUP($B$128,C_490,5,FALSE),DAY($B$128))</f>
        <v>4</v>
      </c>
      <c r="X128" s="188">
        <f>IFERROR(VLOOKUP($B$128,C_600,4,FALSE),DAY($B$128))</f>
        <v>4</v>
      </c>
      <c r="Y128" s="188">
        <f>IFERROR(VLOOKUP($B$128,C_610,3,FALSE),DAY($B$128))</f>
        <v>4</v>
      </c>
      <c r="Z128" s="188">
        <f>IFERROR(VLOOKUP($B$128,C_620,2,FALSE),DAY($B$128))</f>
        <v>4</v>
      </c>
    </row>
    <row r="129" spans="1:26">
      <c r="A129" s="128" t="s">
        <v>103</v>
      </c>
      <c r="B129" s="187">
        <v>41947</v>
      </c>
      <c r="C129" s="188">
        <f>IFERROR(VLOOKUP($B$129,C_100,25,FALSE),DAY($B$129))</f>
        <v>5</v>
      </c>
      <c r="D129" s="188">
        <f>IFERROR(VLOOKUP($B$129,C_120,24,FALSE),DAY($B$129))</f>
        <v>5</v>
      </c>
      <c r="E129" s="188">
        <f>IFERROR(VLOOKUP($B$129,C_130,23,FALSE),DAY($B$129))</f>
        <v>5</v>
      </c>
      <c r="F129" s="188">
        <f>IFERROR(VLOOKUP($B$129,C_400B,22,FALSE),DAY($B$129))</f>
        <v>5</v>
      </c>
      <c r="G129" s="188">
        <f>IFERROR(VLOOKUP($B$129,C_140,21,FALSE),DAY($B$129))</f>
        <v>5</v>
      </c>
      <c r="H129" s="188">
        <f>IFERROR(VLOOKUP($B$129,C_150,20,FALSE),DAY($B$129))</f>
        <v>5</v>
      </c>
      <c r="I129" s="188">
        <f>IFERROR(VLOOKUP($B$129,C_200,19,FALSE),DAY($B$129))</f>
        <v>5</v>
      </c>
      <c r="J129" s="188">
        <f>IFERROR(VLOOKUP($B$129,C_210,18,FALSE),DAY($B$129))</f>
        <v>5</v>
      </c>
      <c r="K129" s="188">
        <f>IFERROR(VLOOKUP($B$129,C_350,17,FALSE),DAY($B$129))</f>
        <v>5</v>
      </c>
      <c r="L129" s="188">
        <f>IFERROR(VLOOKUP($B$129,C_355,16,FALSE),DAY($B$129))</f>
        <v>5</v>
      </c>
      <c r="M129" s="188">
        <f>IFERROR(VLOOKUP($B$129,C_400,15,FALSE),DAY($B$129))</f>
        <v>5</v>
      </c>
      <c r="N129" s="188">
        <f>IFERROR(VLOOKUP($B$129,C_410,14,FALSE),DAY($B$129))</f>
        <v>5</v>
      </c>
      <c r="O129" s="188">
        <f>IFERROR(VLOOKUP($B$129,C_415,13,FALSE),DAY($B$129))</f>
        <v>5</v>
      </c>
      <c r="P129" s="188">
        <f>IFERROR(VLOOKUP($B$129,C_420,12,FALSE),DAY($B$129))</f>
        <v>5</v>
      </c>
      <c r="Q129" s="188">
        <f>IFERROR(VLOOKUP($B$129,C_430,11,FALSE),DAY($B$129))</f>
        <v>5</v>
      </c>
      <c r="R129" s="188">
        <f>IFERROR(VLOOKUP($B$129,C_440,10,FALSE),DAY($B$129))</f>
        <v>5</v>
      </c>
      <c r="S129" s="188">
        <f>IFERROR(VLOOKUP($B$129,C_450,9,FALSE),DAY($B$129))</f>
        <v>5</v>
      </c>
      <c r="T129" s="188">
        <f>IFERROR(VLOOKUP($B$129,C_460,8,FALSE),DAY($B$129))</f>
        <v>5</v>
      </c>
      <c r="U129" s="188">
        <f>IFERROR(VLOOKUP($B$129,C_470,7,FALSE),DAY($B$129))</f>
        <v>5</v>
      </c>
      <c r="V129" s="188">
        <f>IFERROR(VLOOKUP($B$129,C_480,6,FALSE),DAY($B$129))</f>
        <v>5</v>
      </c>
      <c r="W129" s="188">
        <f>IFERROR(VLOOKUP($B$129,C_490,5,FALSE),DAY($B$129))</f>
        <v>5</v>
      </c>
      <c r="X129" s="188">
        <f>IFERROR(VLOOKUP($B$129,C_600,4,FALSE),DAY($B$129))</f>
        <v>5</v>
      </c>
      <c r="Y129" s="188">
        <f>IFERROR(VLOOKUP($B$129,C_610,3,FALSE),DAY($B$129))</f>
        <v>5</v>
      </c>
      <c r="Z129" s="188">
        <f>IFERROR(VLOOKUP($B$129,C_620,2,FALSE),DAY($B$129))</f>
        <v>5</v>
      </c>
    </row>
    <row r="130" spans="1:26">
      <c r="A130" s="128" t="s">
        <v>104</v>
      </c>
      <c r="B130" s="187">
        <v>41948</v>
      </c>
      <c r="C130" s="188">
        <f>IFERROR(VLOOKUP($B$130,C_100,25,FALSE),DAY($B$130))</f>
        <v>6</v>
      </c>
      <c r="D130" s="188">
        <f>IFERROR(VLOOKUP($B$130,C_120,24,FALSE),DAY($B$130))</f>
        <v>6</v>
      </c>
      <c r="E130" s="188">
        <f>IFERROR(VLOOKUP($B$130,C_130,23,FALSE),DAY($B$130))</f>
        <v>6</v>
      </c>
      <c r="F130" s="188">
        <f>IFERROR(VLOOKUP($B$130,C_400B,22,FALSE),DAY($B$130))</f>
        <v>6</v>
      </c>
      <c r="G130" s="188">
        <f>IFERROR(VLOOKUP($B$130,C_140,21,FALSE),DAY($B$130))</f>
        <v>6</v>
      </c>
      <c r="H130" s="188">
        <f>IFERROR(VLOOKUP($B$130,C_150,20,FALSE),DAY($B$130))</f>
        <v>6</v>
      </c>
      <c r="I130" s="188">
        <f>IFERROR(VLOOKUP($B$130,C_200,19,FALSE),DAY($B$130))</f>
        <v>6</v>
      </c>
      <c r="J130" s="188">
        <f>IFERROR(VLOOKUP($B$130,C_210,18,FALSE),DAY($B$130))</f>
        <v>6</v>
      </c>
      <c r="K130" s="188">
        <f>IFERROR(VLOOKUP($B$130,C_350,17,FALSE),DAY($B$130))</f>
        <v>6</v>
      </c>
      <c r="L130" s="188">
        <f>IFERROR(VLOOKUP($B$130,C_355,16,FALSE),DAY($B$130))</f>
        <v>6</v>
      </c>
      <c r="M130" s="188">
        <f>IFERROR(VLOOKUP($B$130,C_400,15,FALSE),DAY($B$130))</f>
        <v>6</v>
      </c>
      <c r="N130" s="188">
        <f>IFERROR(VLOOKUP($B$130,C_410,14,FALSE),DAY($B$130))</f>
        <v>6</v>
      </c>
      <c r="O130" s="188">
        <f>IFERROR(VLOOKUP($B$130,C_415,13,FALSE),DAY($B$130))</f>
        <v>6</v>
      </c>
      <c r="P130" s="188">
        <f>IFERROR(VLOOKUP($B$130,C_420,12,FALSE),DAY($B$130))</f>
        <v>6</v>
      </c>
      <c r="Q130" s="188">
        <f>IFERROR(VLOOKUP($B$130,C_430,11,FALSE),DAY($B$130))</f>
        <v>6</v>
      </c>
      <c r="R130" s="188">
        <f>IFERROR(VLOOKUP($B$130,C_440,10,FALSE),DAY($B$130))</f>
        <v>6</v>
      </c>
      <c r="S130" s="188">
        <f>IFERROR(VLOOKUP($B$130,C_450,9,FALSE),DAY($B$130))</f>
        <v>6</v>
      </c>
      <c r="T130" s="188">
        <f>IFERROR(VLOOKUP($B$130,C_460,8,FALSE),DAY($B$130))</f>
        <v>6</v>
      </c>
      <c r="U130" s="188">
        <f>IFERROR(VLOOKUP($B$130,C_470,7,FALSE),DAY($B$130))</f>
        <v>6</v>
      </c>
      <c r="V130" s="188">
        <f>IFERROR(VLOOKUP($B$130,C_480,6,FALSE),DAY($B$130))</f>
        <v>6</v>
      </c>
      <c r="W130" s="188">
        <f>IFERROR(VLOOKUP($B$130,C_490,5,FALSE),DAY($B$130))</f>
        <v>6</v>
      </c>
      <c r="X130" s="188">
        <f>IFERROR(VLOOKUP($B$130,C_600,4,FALSE),DAY($B$130))</f>
        <v>6</v>
      </c>
      <c r="Y130" s="188">
        <f>IFERROR(VLOOKUP($B$130,C_610,3,FALSE),DAY($B$130))</f>
        <v>6</v>
      </c>
      <c r="Z130" s="188">
        <f>IFERROR(VLOOKUP($B$130,C_620,2,FALSE),DAY($B$130))</f>
        <v>6</v>
      </c>
    </row>
    <row r="131" spans="1:26">
      <c r="A131" s="128" t="s">
        <v>105</v>
      </c>
      <c r="B131" s="187">
        <v>41949</v>
      </c>
      <c r="C131" s="188">
        <f>IFERROR(VLOOKUP($B$131,C_100,25,FALSE),DAY($B$131))</f>
        <v>7</v>
      </c>
      <c r="D131" s="188">
        <f>IFERROR(VLOOKUP($B$131,C_120,24,FALSE),DAY($B$131))</f>
        <v>7</v>
      </c>
      <c r="E131" s="188">
        <f>IFERROR(VLOOKUP($B$131,C_130,23,FALSE),DAY($B$131))</f>
        <v>7</v>
      </c>
      <c r="F131" s="188">
        <f>IFERROR(VLOOKUP($B$131,C_400B,22,FALSE),DAY($B$131))</f>
        <v>7</v>
      </c>
      <c r="G131" s="188">
        <f>IFERROR(VLOOKUP($B$131,C_140,21,FALSE),DAY($B$131))</f>
        <v>7</v>
      </c>
      <c r="H131" s="188">
        <f>IFERROR(VLOOKUP($B$131,C_150,20,FALSE),DAY($B$131))</f>
        <v>7</v>
      </c>
      <c r="I131" s="188">
        <f>IFERROR(VLOOKUP($B$131,C_200,19,FALSE),DAY($B$131))</f>
        <v>7</v>
      </c>
      <c r="J131" s="188">
        <f>IFERROR(VLOOKUP($B$131,C_210,18,FALSE),DAY($B$131))</f>
        <v>7</v>
      </c>
      <c r="K131" s="188">
        <f>IFERROR(VLOOKUP($B$131,C_350,17,FALSE),DAY($B$131))</f>
        <v>7</v>
      </c>
      <c r="L131" s="188">
        <f>IFERROR(VLOOKUP($B$131,C_355,16,FALSE),DAY($B$131))</f>
        <v>7</v>
      </c>
      <c r="M131" s="188">
        <f>IFERROR(VLOOKUP($B$131,C_400,15,FALSE),DAY($B$131))</f>
        <v>7</v>
      </c>
      <c r="N131" s="188">
        <f>IFERROR(VLOOKUP($B$131,C_410,14,FALSE),DAY($B$131))</f>
        <v>7</v>
      </c>
      <c r="O131" s="188">
        <f>IFERROR(VLOOKUP($B$131,C_415,13,FALSE),DAY($B$131))</f>
        <v>7</v>
      </c>
      <c r="P131" s="188">
        <f>IFERROR(VLOOKUP($B$131,C_420,12,FALSE),DAY($B$131))</f>
        <v>7</v>
      </c>
      <c r="Q131" s="188">
        <f>IFERROR(VLOOKUP($B$131,C_430,11,FALSE),DAY($B$131))</f>
        <v>7</v>
      </c>
      <c r="R131" s="188">
        <f>IFERROR(VLOOKUP($B$131,C_440,10,FALSE),DAY($B$131))</f>
        <v>7</v>
      </c>
      <c r="S131" s="188">
        <f>IFERROR(VLOOKUP($B$131,C_450,9,FALSE),DAY($B$131))</f>
        <v>7</v>
      </c>
      <c r="T131" s="188">
        <f>IFERROR(VLOOKUP($B$131,C_460,8,FALSE),DAY($B$131))</f>
        <v>7</v>
      </c>
      <c r="U131" s="188">
        <f>IFERROR(VLOOKUP($B$131,C_470,7,FALSE),DAY($B$131))</f>
        <v>7</v>
      </c>
      <c r="V131" s="188">
        <f>IFERROR(VLOOKUP($B$131,C_480,6,FALSE),DAY($B$131))</f>
        <v>7</v>
      </c>
      <c r="W131" s="188">
        <f>IFERROR(VLOOKUP($B$131,C_490,5,FALSE),DAY($B$131))</f>
        <v>7</v>
      </c>
      <c r="X131" s="188">
        <f>IFERROR(VLOOKUP($B$131,C_600,4,FALSE),DAY($B$131))</f>
        <v>7</v>
      </c>
      <c r="Y131" s="188">
        <f>IFERROR(VLOOKUP($B$131,C_610,3,FALSE),DAY($B$131))</f>
        <v>7</v>
      </c>
      <c r="Z131" s="188">
        <f>IFERROR(VLOOKUP($B$131,C_620,2,FALSE),DAY($B$131))</f>
        <v>7</v>
      </c>
    </row>
    <row r="132" spans="1:26">
      <c r="A132" s="128" t="s">
        <v>106</v>
      </c>
      <c r="B132" s="187">
        <v>41950</v>
      </c>
      <c r="C132" s="188">
        <f>IFERROR(VLOOKUP($B$132,C_100,25,FALSE),DAY($B$132))</f>
        <v>8</v>
      </c>
      <c r="D132" s="188">
        <f>IFERROR(VLOOKUP($B$132,C_120,24,FALSE),DAY($B$132))</f>
        <v>8</v>
      </c>
      <c r="E132" s="188">
        <f>IFERROR(VLOOKUP($B$132,C_130,23,FALSE),DAY($B$132))</f>
        <v>8</v>
      </c>
      <c r="F132" s="188">
        <f>IFERROR(VLOOKUP($B$132,C_400B,22,FALSE),DAY($B$132))</f>
        <v>8</v>
      </c>
      <c r="G132" s="188">
        <f>IFERROR(VLOOKUP($B$132,C_140,21,FALSE),DAY($B$132))</f>
        <v>8</v>
      </c>
      <c r="H132" s="188">
        <f>IFERROR(VLOOKUP($B$132,C_150,20,FALSE),DAY($B$132))</f>
        <v>8</v>
      </c>
      <c r="I132" s="188">
        <f>IFERROR(VLOOKUP($B$132,C_200,19,FALSE),DAY($B$132))</f>
        <v>8</v>
      </c>
      <c r="J132" s="188">
        <f>IFERROR(VLOOKUP($B$132,C_210,18,FALSE),DAY($B$132))</f>
        <v>8</v>
      </c>
      <c r="K132" s="188">
        <f>IFERROR(VLOOKUP($B$132,C_350,17,FALSE),DAY($B$132))</f>
        <v>8</v>
      </c>
      <c r="L132" s="188">
        <f>IFERROR(VLOOKUP($B$132,C_355,16,FALSE),DAY($B$132))</f>
        <v>8</v>
      </c>
      <c r="M132" s="188">
        <f>IFERROR(VLOOKUP($B$132,C_400,15,FALSE),DAY($B$132))</f>
        <v>8</v>
      </c>
      <c r="N132" s="188">
        <f>IFERROR(VLOOKUP($B$132,C_410,14,FALSE),DAY($B$132))</f>
        <v>8</v>
      </c>
      <c r="O132" s="188">
        <f>IFERROR(VLOOKUP($B$132,C_415,13,FALSE),DAY($B$132))</f>
        <v>8</v>
      </c>
      <c r="P132" s="188">
        <f>IFERROR(VLOOKUP($B$132,C_420,12,FALSE),DAY($B$132))</f>
        <v>8</v>
      </c>
      <c r="Q132" s="188">
        <f>IFERROR(VLOOKUP($B$132,C_430,11,FALSE),DAY($B$132))</f>
        <v>8</v>
      </c>
      <c r="R132" s="188">
        <f>IFERROR(VLOOKUP($B$132,C_440,10,FALSE),DAY($B$132))</f>
        <v>8</v>
      </c>
      <c r="S132" s="188">
        <f>IFERROR(VLOOKUP($B$132,C_450,9,FALSE),DAY($B$132))</f>
        <v>8</v>
      </c>
      <c r="T132" s="188">
        <f>IFERROR(VLOOKUP($B$132,C_460,8,FALSE),DAY($B$132))</f>
        <v>8</v>
      </c>
      <c r="U132" s="188">
        <f>IFERROR(VLOOKUP($B$132,C_470,7,FALSE),DAY($B$132))</f>
        <v>8</v>
      </c>
      <c r="V132" s="188">
        <f>IFERROR(VLOOKUP($B$132,C_480,6,FALSE),DAY($B$132))</f>
        <v>8</v>
      </c>
      <c r="W132" s="188">
        <f>IFERROR(VLOOKUP($B$132,C_490,5,FALSE),DAY($B$132))</f>
        <v>8</v>
      </c>
      <c r="X132" s="188">
        <f>IFERROR(VLOOKUP($B$132,C_600,4,FALSE),DAY($B$132))</f>
        <v>8</v>
      </c>
      <c r="Y132" s="188">
        <f>IFERROR(VLOOKUP($B$132,C_610,3,FALSE),DAY($B$132))</f>
        <v>8</v>
      </c>
      <c r="Z132" s="188">
        <f>IFERROR(VLOOKUP($B$132,C_620,2,FALSE),DAY($B$132))</f>
        <v>8</v>
      </c>
    </row>
    <row r="133" spans="1:26">
      <c r="A133" s="128" t="s">
        <v>107</v>
      </c>
      <c r="B133" s="187">
        <v>41951</v>
      </c>
      <c r="C133" s="188">
        <f>IFERROR(VLOOKUP($B$133,C_100,25,FALSE),DAY($B$133))</f>
        <v>9</v>
      </c>
      <c r="D133" s="188">
        <f>IFERROR(VLOOKUP($B$133,C_120,24,FALSE),DAY($B$133))</f>
        <v>9</v>
      </c>
      <c r="E133" s="188">
        <f>IFERROR(VLOOKUP($B$133,C_130,23,FALSE),DAY($B$133))</f>
        <v>9</v>
      </c>
      <c r="F133" s="188">
        <f>IFERROR(VLOOKUP($B$133,C_400B,22,FALSE),DAY($B$133))</f>
        <v>9</v>
      </c>
      <c r="G133" s="188">
        <f>IFERROR(VLOOKUP($B$133,C_140,21,FALSE),DAY($B$133))</f>
        <v>9</v>
      </c>
      <c r="H133" s="188">
        <f>IFERROR(VLOOKUP($B$133,C_150,20,FALSE),DAY($B$133))</f>
        <v>9</v>
      </c>
      <c r="I133" s="188">
        <f>IFERROR(VLOOKUP($B$133,C_200,19,FALSE),DAY($B$133))</f>
        <v>9</v>
      </c>
      <c r="J133" s="188">
        <f>IFERROR(VLOOKUP($B$133,C_210,18,FALSE),DAY($B$133))</f>
        <v>9</v>
      </c>
      <c r="K133" s="188">
        <f>IFERROR(VLOOKUP($B$133,C_350,17,FALSE),DAY($B$133))</f>
        <v>9</v>
      </c>
      <c r="L133" s="188">
        <f>IFERROR(VLOOKUP($B$133,C_355,16,FALSE),DAY($B$133))</f>
        <v>9</v>
      </c>
      <c r="M133" s="188">
        <f>IFERROR(VLOOKUP($B$133,C_400,15,FALSE),DAY($B$133))</f>
        <v>9</v>
      </c>
      <c r="N133" s="188">
        <f>IFERROR(VLOOKUP($B$133,C_410,14,FALSE),DAY($B$133))</f>
        <v>9</v>
      </c>
      <c r="O133" s="188">
        <f>IFERROR(VLOOKUP($B$133,C_415,13,FALSE),DAY($B$133))</f>
        <v>9</v>
      </c>
      <c r="P133" s="188">
        <f>IFERROR(VLOOKUP($B$133,C_420,12,FALSE),DAY($B$133))</f>
        <v>9</v>
      </c>
      <c r="Q133" s="188">
        <f>IFERROR(VLOOKUP($B$133,C_430,11,FALSE),DAY($B$133))</f>
        <v>9</v>
      </c>
      <c r="R133" s="188">
        <f>IFERROR(VLOOKUP($B$133,C_440,10,FALSE),DAY($B$133))</f>
        <v>9</v>
      </c>
      <c r="S133" s="188">
        <f>IFERROR(VLOOKUP($B$133,C_450,9,FALSE),DAY($B$133))</f>
        <v>9</v>
      </c>
      <c r="T133" s="188">
        <f>IFERROR(VLOOKUP($B$133,C_460,8,FALSE),DAY($B$133))</f>
        <v>9</v>
      </c>
      <c r="U133" s="188">
        <f>IFERROR(VLOOKUP($B$133,C_470,7,FALSE),DAY($B$133))</f>
        <v>9</v>
      </c>
      <c r="V133" s="188">
        <f>IFERROR(VLOOKUP($B$133,C_480,6,FALSE),DAY($B$133))</f>
        <v>9</v>
      </c>
      <c r="W133" s="188">
        <f>IFERROR(VLOOKUP($B$133,C_490,5,FALSE),DAY($B$133))</f>
        <v>9</v>
      </c>
      <c r="X133" s="188">
        <f>IFERROR(VLOOKUP($B$133,C_600,4,FALSE),DAY($B$133))</f>
        <v>9</v>
      </c>
      <c r="Y133" s="188">
        <f>IFERROR(VLOOKUP($B$133,C_610,3,FALSE),DAY($B$133))</f>
        <v>9</v>
      </c>
      <c r="Z133" s="188">
        <f>IFERROR(VLOOKUP($B$133,C_620,2,FALSE),DAY($B$133))</f>
        <v>9</v>
      </c>
    </row>
    <row r="134" spans="1:26">
      <c r="A134" s="182" t="s">
        <v>108</v>
      </c>
      <c r="B134" s="186">
        <v>41952</v>
      </c>
      <c r="C134" s="188">
        <f>IFERROR(VLOOKUP($B$134,C_100,25,FALSE),DAY($B$134))</f>
        <v>10</v>
      </c>
      <c r="D134" s="188">
        <f>IFERROR(VLOOKUP($B$134,C_120,24,FALSE),DAY($B$134))</f>
        <v>10</v>
      </c>
      <c r="E134" s="188">
        <f>IFERROR(VLOOKUP($B$134,C_130,23,FALSE),DAY($B$134))</f>
        <v>10</v>
      </c>
      <c r="F134" s="188">
        <f>IFERROR(VLOOKUP($B$134,C_400B,22,FALSE),DAY($B$134))</f>
        <v>10</v>
      </c>
      <c r="G134" s="188">
        <f>IFERROR(VLOOKUP($B$134,C_140,21,FALSE),DAY($B$134))</f>
        <v>10</v>
      </c>
      <c r="H134" s="188">
        <f>IFERROR(VLOOKUP($B$134,C_150,20,FALSE),DAY($B$134))</f>
        <v>10</v>
      </c>
      <c r="I134" s="188">
        <f>IFERROR(VLOOKUP($B$134,C_200,19,FALSE),DAY($B$134))</f>
        <v>10</v>
      </c>
      <c r="J134" s="188">
        <f>IFERROR(VLOOKUP($B$134,C_210,18,FALSE),DAY($B$134))</f>
        <v>10</v>
      </c>
      <c r="K134" s="188">
        <f>IFERROR(VLOOKUP($B$134,C_350,17,FALSE),DAY($B$134))</f>
        <v>10</v>
      </c>
      <c r="L134" s="188">
        <f>IFERROR(VLOOKUP($B$134,C_355,16,FALSE),DAY($B$134))</f>
        <v>10</v>
      </c>
      <c r="M134" s="188">
        <f>IFERROR(VLOOKUP($B$134,C_400,15,FALSE),DAY($B$134))</f>
        <v>10</v>
      </c>
      <c r="N134" s="188">
        <f>IFERROR(VLOOKUP($B$134,C_410,14,FALSE),DAY($B$134))</f>
        <v>10</v>
      </c>
      <c r="O134" s="188">
        <f>IFERROR(VLOOKUP($B$134,C_415,13,FALSE),DAY($B$134))</f>
        <v>10</v>
      </c>
      <c r="P134" s="188">
        <f>IFERROR(VLOOKUP($B$134,C_420,12,FALSE),DAY($B$134))</f>
        <v>10</v>
      </c>
      <c r="Q134" s="188">
        <f>IFERROR(VLOOKUP($B$134,C_430,11,FALSE),DAY($B$134))</f>
        <v>10</v>
      </c>
      <c r="R134" s="188">
        <f>IFERROR(VLOOKUP($B$134,C_440,10,FALSE),DAY($B$134))</f>
        <v>10</v>
      </c>
      <c r="S134" s="188">
        <f>IFERROR(VLOOKUP($B$134,C_450,9,FALSE),DAY($B$134))</f>
        <v>10</v>
      </c>
      <c r="T134" s="188">
        <f>IFERROR(VLOOKUP($B$134,C_460,8,FALSE),DAY($B$134))</f>
        <v>10</v>
      </c>
      <c r="U134" s="188">
        <f>IFERROR(VLOOKUP($B$134,C_470,7,FALSE),DAY($B$134))</f>
        <v>10</v>
      </c>
      <c r="V134" s="188">
        <f>IFERROR(VLOOKUP($B$134,C_480,6,FALSE),DAY($B$134))</f>
        <v>10</v>
      </c>
      <c r="W134" s="188">
        <f>IFERROR(VLOOKUP($B$134,C_490,5,FALSE),DAY($B$134))</f>
        <v>10</v>
      </c>
      <c r="X134" s="188">
        <f>IFERROR(VLOOKUP($B$134,C_600,4,FALSE),DAY($B$134))</f>
        <v>10</v>
      </c>
      <c r="Y134" s="188">
        <f>IFERROR(VLOOKUP($B$134,C_610,3,FALSE),DAY($B$134))</f>
        <v>10</v>
      </c>
      <c r="Z134" s="188">
        <f>IFERROR(VLOOKUP($B$134,C_620,2,FALSE),DAY($B$134))</f>
        <v>10</v>
      </c>
    </row>
    <row r="135" spans="1:26">
      <c r="A135" s="182" t="s">
        <v>102</v>
      </c>
      <c r="B135" s="186">
        <v>41953</v>
      </c>
      <c r="C135" s="188">
        <f>IFERROR(VLOOKUP($B$135,C_100,25,FALSE),DAY($B$135))</f>
        <v>11</v>
      </c>
      <c r="D135" s="188">
        <f>IFERROR(VLOOKUP($B$135,C_120,24,FALSE),DAY($B$135))</f>
        <v>11</v>
      </c>
      <c r="E135" s="188">
        <f>IFERROR(VLOOKUP($B$135,C_130,23,FALSE),DAY($B$135))</f>
        <v>11</v>
      </c>
      <c r="F135" s="188">
        <f>IFERROR(VLOOKUP($B$135,C_400B,22,FALSE),DAY($B$135))</f>
        <v>11</v>
      </c>
      <c r="G135" s="188">
        <f>IFERROR(VLOOKUP($B$135,C_140,21,FALSE),DAY($B$135))</f>
        <v>11</v>
      </c>
      <c r="H135" s="188">
        <f>IFERROR(VLOOKUP($B$135,C_150,20,FALSE),DAY($B$135))</f>
        <v>11</v>
      </c>
      <c r="I135" s="188">
        <f>IFERROR(VLOOKUP($B$135,C_200,19,FALSE),DAY($B$135))</f>
        <v>11</v>
      </c>
      <c r="J135" s="188">
        <f>IFERROR(VLOOKUP($B$135,C_210,18,FALSE),DAY($B$135))</f>
        <v>11</v>
      </c>
      <c r="K135" s="188">
        <f>IFERROR(VLOOKUP($B$135,C_350,17,FALSE),DAY($B$135))</f>
        <v>11</v>
      </c>
      <c r="L135" s="188">
        <f>IFERROR(VLOOKUP($B$135,C_355,16,FALSE),DAY($B$135))</f>
        <v>11</v>
      </c>
      <c r="M135" s="188">
        <f>IFERROR(VLOOKUP($B$135,C_400,15,FALSE),DAY($B$135))</f>
        <v>11</v>
      </c>
      <c r="N135" s="188">
        <f>IFERROR(VLOOKUP($B$135,C_410,14,FALSE),DAY($B$135))</f>
        <v>11</v>
      </c>
      <c r="O135" s="188">
        <f>IFERROR(VLOOKUP($B$135,C_415,13,FALSE),DAY($B$135))</f>
        <v>11</v>
      </c>
      <c r="P135" s="188">
        <f>IFERROR(VLOOKUP($B$135,C_420,12,FALSE),DAY($B$135))</f>
        <v>11</v>
      </c>
      <c r="Q135" s="188">
        <f>IFERROR(VLOOKUP($B$135,C_430,11,FALSE),DAY($B$135))</f>
        <v>11</v>
      </c>
      <c r="R135" s="188">
        <f>IFERROR(VLOOKUP($B$135,C_440,10,FALSE),DAY($B$135))</f>
        <v>11</v>
      </c>
      <c r="S135" s="188">
        <f>IFERROR(VLOOKUP($B$135,C_450,9,FALSE),DAY($B$135))</f>
        <v>11</v>
      </c>
      <c r="T135" s="188">
        <f>IFERROR(VLOOKUP($B$135,C_460,8,FALSE),DAY($B$135))</f>
        <v>11</v>
      </c>
      <c r="U135" s="188">
        <f>IFERROR(VLOOKUP($B$135,C_470,7,FALSE),DAY($B$135))</f>
        <v>11</v>
      </c>
      <c r="V135" s="188">
        <f>IFERROR(VLOOKUP($B$135,C_480,6,FALSE),DAY($B$135))</f>
        <v>11</v>
      </c>
      <c r="W135" s="188">
        <f>IFERROR(VLOOKUP($B$135,C_490,5,FALSE),DAY($B$135))</f>
        <v>11</v>
      </c>
      <c r="X135" s="188">
        <f>IFERROR(VLOOKUP($B$135,C_600,4,FALSE),DAY($B$135))</f>
        <v>11</v>
      </c>
      <c r="Y135" s="188">
        <f>IFERROR(VLOOKUP($B$135,C_610,3,FALSE),DAY($B$135))</f>
        <v>11</v>
      </c>
      <c r="Z135" s="188">
        <f>IFERROR(VLOOKUP($B$135,C_620,2,FALSE),DAY($B$135))</f>
        <v>11</v>
      </c>
    </row>
    <row r="136" spans="1:26">
      <c r="A136" s="128" t="s">
        <v>103</v>
      </c>
      <c r="B136" s="187">
        <v>41954</v>
      </c>
      <c r="C136" s="188">
        <f>IFERROR(VLOOKUP($B$136,C_100,25,FALSE),DAY($B$136))</f>
        <v>12</v>
      </c>
      <c r="D136" s="188">
        <f>IFERROR(VLOOKUP($B$136,C_120,24,FALSE),DAY($B$136))</f>
        <v>12</v>
      </c>
      <c r="E136" s="188">
        <f>IFERROR(VLOOKUP($B$136,C_130,23,FALSE),DAY($B$136))</f>
        <v>12</v>
      </c>
      <c r="F136" s="188">
        <f>IFERROR(VLOOKUP($B$136,C_400B,22,FALSE),DAY($B$136))</f>
        <v>12</v>
      </c>
      <c r="G136" s="188">
        <f>IFERROR(VLOOKUP($B$136,C_140,21,FALSE),DAY($B$136))</f>
        <v>12</v>
      </c>
      <c r="H136" s="188">
        <f>IFERROR(VLOOKUP($B$136,C_150,20,FALSE),DAY($B$136))</f>
        <v>12</v>
      </c>
      <c r="I136" s="188">
        <f>IFERROR(VLOOKUP($B$136,C_200,19,FALSE),DAY($B$136))</f>
        <v>12</v>
      </c>
      <c r="J136" s="188">
        <f>IFERROR(VLOOKUP($B$136,C_210,18,FALSE),DAY($B$136))</f>
        <v>12</v>
      </c>
      <c r="K136" s="188">
        <f>IFERROR(VLOOKUP($B$136,C_350,17,FALSE),DAY($B$136))</f>
        <v>12</v>
      </c>
      <c r="L136" s="188">
        <f>IFERROR(VLOOKUP($B$136,C_355,16,FALSE),DAY($B$136))</f>
        <v>12</v>
      </c>
      <c r="M136" s="188">
        <f>IFERROR(VLOOKUP($B$136,C_400,15,FALSE),DAY($B$136))</f>
        <v>12</v>
      </c>
      <c r="N136" s="188">
        <f>IFERROR(VLOOKUP($B$136,C_410,14,FALSE),DAY($B$136))</f>
        <v>12</v>
      </c>
      <c r="O136" s="188">
        <f>IFERROR(VLOOKUP($B$136,C_415,13,FALSE),DAY($B$136))</f>
        <v>12</v>
      </c>
      <c r="P136" s="188">
        <f>IFERROR(VLOOKUP($B$136,C_420,12,FALSE),DAY($B$136))</f>
        <v>12</v>
      </c>
      <c r="Q136" s="188">
        <f>IFERROR(VLOOKUP($B$136,C_430,11,FALSE),DAY($B$136))</f>
        <v>12</v>
      </c>
      <c r="R136" s="188">
        <f>IFERROR(VLOOKUP($B$136,C_440,10,FALSE),DAY($B$136))</f>
        <v>12</v>
      </c>
      <c r="S136" s="188">
        <f>IFERROR(VLOOKUP($B$136,C_450,9,FALSE),DAY($B$136))</f>
        <v>12</v>
      </c>
      <c r="T136" s="188">
        <f>IFERROR(VLOOKUP($B$136,C_460,8,FALSE),DAY($B$136))</f>
        <v>12</v>
      </c>
      <c r="U136" s="188">
        <f>IFERROR(VLOOKUP($B$136,C_470,7,FALSE),DAY($B$136))</f>
        <v>12</v>
      </c>
      <c r="V136" s="188">
        <f>IFERROR(VLOOKUP($B$136,C_480,6,FALSE),DAY($B$136))</f>
        <v>12</v>
      </c>
      <c r="W136" s="188">
        <f>IFERROR(VLOOKUP($B$136,C_490,5,FALSE),DAY($B$136))</f>
        <v>12</v>
      </c>
      <c r="X136" s="188">
        <f>IFERROR(VLOOKUP($B$136,C_600,4,FALSE),DAY($B$136))</f>
        <v>12</v>
      </c>
      <c r="Y136" s="188">
        <f>IFERROR(VLOOKUP($B$136,C_610,3,FALSE),DAY($B$136))</f>
        <v>12</v>
      </c>
      <c r="Z136" s="188">
        <f>IFERROR(VLOOKUP($B$136,C_620,2,FALSE),DAY($B$136))</f>
        <v>12</v>
      </c>
    </row>
    <row r="137" spans="1:26">
      <c r="A137" s="128" t="s">
        <v>104</v>
      </c>
      <c r="B137" s="187">
        <v>41955</v>
      </c>
      <c r="C137" s="188">
        <f>IFERROR(VLOOKUP($B$137,C_100,25,FALSE),DAY($B$137))</f>
        <v>13</v>
      </c>
      <c r="D137" s="188">
        <f>IFERROR(VLOOKUP($B$137,C_120,24,FALSE),DAY($B$137))</f>
        <v>13</v>
      </c>
      <c r="E137" s="188">
        <f>IFERROR(VLOOKUP($B$137,C_130,23,FALSE),DAY($B$137))</f>
        <v>13</v>
      </c>
      <c r="F137" s="188">
        <f>IFERROR(VLOOKUP($B$137,C_400B,22,FALSE),DAY($B$137))</f>
        <v>13</v>
      </c>
      <c r="G137" s="188">
        <f>IFERROR(VLOOKUP($B$137,C_140,21,FALSE),DAY($B$137))</f>
        <v>13</v>
      </c>
      <c r="H137" s="188">
        <f>IFERROR(VLOOKUP($B$137,C_150,20,FALSE),DAY($B$137))</f>
        <v>13</v>
      </c>
      <c r="I137" s="188">
        <f>IFERROR(VLOOKUP($B$137,C_200,19,FALSE),DAY($B$137))</f>
        <v>13</v>
      </c>
      <c r="J137" s="188">
        <f>IFERROR(VLOOKUP($B$137,C_210,18,FALSE),DAY($B$137))</f>
        <v>13</v>
      </c>
      <c r="K137" s="188">
        <f>IFERROR(VLOOKUP($B$137,C_350,17,FALSE),DAY($B$137))</f>
        <v>13</v>
      </c>
      <c r="L137" s="188">
        <f>IFERROR(VLOOKUP($B$137,C_355,16,FALSE),DAY($B$137))</f>
        <v>13</v>
      </c>
      <c r="M137" s="188">
        <f>IFERROR(VLOOKUP($B$137,C_400,15,FALSE),DAY($B$137))</f>
        <v>13</v>
      </c>
      <c r="N137" s="188">
        <f>IFERROR(VLOOKUP($B$137,C_410,14,FALSE),DAY($B$137))</f>
        <v>13</v>
      </c>
      <c r="O137" s="188">
        <f>IFERROR(VLOOKUP($B$137,C_415,13,FALSE),DAY($B$137))</f>
        <v>13</v>
      </c>
      <c r="P137" s="188">
        <f>IFERROR(VLOOKUP($B$137,C_420,12,FALSE),DAY($B$137))</f>
        <v>13</v>
      </c>
      <c r="Q137" s="188">
        <f>IFERROR(VLOOKUP($B$137,C_430,11,FALSE),DAY($B$137))</f>
        <v>13</v>
      </c>
      <c r="R137" s="188">
        <f>IFERROR(VLOOKUP($B$137,C_440,10,FALSE),DAY($B$137))</f>
        <v>13</v>
      </c>
      <c r="S137" s="188">
        <f>IFERROR(VLOOKUP($B$137,C_450,9,FALSE),DAY($B$137))</f>
        <v>13</v>
      </c>
      <c r="T137" s="188">
        <f>IFERROR(VLOOKUP($B$137,C_460,8,FALSE),DAY($B$137))</f>
        <v>13</v>
      </c>
      <c r="U137" s="188">
        <f>IFERROR(VLOOKUP($B$137,C_470,7,FALSE),DAY($B$137))</f>
        <v>13</v>
      </c>
      <c r="V137" s="188">
        <f>IFERROR(VLOOKUP($B$137,C_480,6,FALSE),DAY($B$137))</f>
        <v>13</v>
      </c>
      <c r="W137" s="188">
        <f>IFERROR(VLOOKUP($B$137,C_490,5,FALSE),DAY($B$137))</f>
        <v>13</v>
      </c>
      <c r="X137" s="188">
        <f>IFERROR(VLOOKUP($B$137,C_600,4,FALSE),DAY($B$137))</f>
        <v>13</v>
      </c>
      <c r="Y137" s="188">
        <f>IFERROR(VLOOKUP($B$137,C_610,3,FALSE),DAY($B$137))</f>
        <v>13</v>
      </c>
      <c r="Z137" s="188">
        <f>IFERROR(VLOOKUP($B$137,C_620,2,FALSE),DAY($B$137))</f>
        <v>13</v>
      </c>
    </row>
    <row r="138" spans="1:26">
      <c r="A138" s="128" t="s">
        <v>105</v>
      </c>
      <c r="B138" s="187">
        <v>41956</v>
      </c>
      <c r="C138" s="188">
        <f>IFERROR(VLOOKUP($B$138,C_100,25,FALSE),DAY($B$138))</f>
        <v>14</v>
      </c>
      <c r="D138" s="188">
        <f>IFERROR(VLOOKUP($B$138,C_120,24,FALSE),DAY($B$138))</f>
        <v>14</v>
      </c>
      <c r="E138" s="188">
        <f>IFERROR(VLOOKUP($B$138,C_130,23,FALSE),DAY($B$138))</f>
        <v>14</v>
      </c>
      <c r="F138" s="188">
        <f>IFERROR(VLOOKUP($B$138,C_400B,22,FALSE),DAY($B$138))</f>
        <v>14</v>
      </c>
      <c r="G138" s="188">
        <f>IFERROR(VLOOKUP($B$138,C_140,21,FALSE),DAY($B$138))</f>
        <v>14</v>
      </c>
      <c r="H138" s="188">
        <f>IFERROR(VLOOKUP($B$138,C_150,20,FALSE),DAY($B$138))</f>
        <v>14</v>
      </c>
      <c r="I138" s="188">
        <f>IFERROR(VLOOKUP($B$138,C_200,19,FALSE),DAY($B$138))</f>
        <v>14</v>
      </c>
      <c r="J138" s="188">
        <f>IFERROR(VLOOKUP($B$138,C_210,18,FALSE),DAY($B$138))</f>
        <v>14</v>
      </c>
      <c r="K138" s="188">
        <f>IFERROR(VLOOKUP($B$138,C_350,17,FALSE),DAY($B$138))</f>
        <v>14</v>
      </c>
      <c r="L138" s="188">
        <f>IFERROR(VLOOKUP($B$138,C_355,16,FALSE),DAY($B$138))</f>
        <v>14</v>
      </c>
      <c r="M138" s="188">
        <f>IFERROR(VLOOKUP($B$138,C_400,15,FALSE),DAY($B$138))</f>
        <v>14</v>
      </c>
      <c r="N138" s="188">
        <f>IFERROR(VLOOKUP($B$138,C_410,14,FALSE),DAY($B$138))</f>
        <v>14</v>
      </c>
      <c r="O138" s="188">
        <f>IFERROR(VLOOKUP($B$138,C_415,13,FALSE),DAY($B$138))</f>
        <v>14</v>
      </c>
      <c r="P138" s="188">
        <f>IFERROR(VLOOKUP($B$138,C_420,12,FALSE),DAY($B$138))</f>
        <v>14</v>
      </c>
      <c r="Q138" s="188">
        <f>IFERROR(VLOOKUP($B$138,C_430,11,FALSE),DAY($B$138))</f>
        <v>14</v>
      </c>
      <c r="R138" s="188">
        <f>IFERROR(VLOOKUP($B$138,C_440,10,FALSE),DAY($B$138))</f>
        <v>14</v>
      </c>
      <c r="S138" s="188">
        <f>IFERROR(VLOOKUP($B$138,C_450,9,FALSE),DAY($B$138))</f>
        <v>14</v>
      </c>
      <c r="T138" s="188">
        <f>IFERROR(VLOOKUP($B$138,C_460,8,FALSE),DAY($B$138))</f>
        <v>14</v>
      </c>
      <c r="U138" s="188">
        <f>IFERROR(VLOOKUP($B$138,C_470,7,FALSE),DAY($B$138))</f>
        <v>14</v>
      </c>
      <c r="V138" s="188">
        <f>IFERROR(VLOOKUP($B$138,C_480,6,FALSE),DAY($B$138))</f>
        <v>14</v>
      </c>
      <c r="W138" s="188">
        <f>IFERROR(VLOOKUP($B$138,C_490,5,FALSE),DAY($B$138))</f>
        <v>14</v>
      </c>
      <c r="X138" s="188">
        <f>IFERROR(VLOOKUP($B$138,C_600,4,FALSE),DAY($B$138))</f>
        <v>14</v>
      </c>
      <c r="Y138" s="188">
        <f>IFERROR(VLOOKUP($B$138,C_610,3,FALSE),DAY($B$138))</f>
        <v>14</v>
      </c>
      <c r="Z138" s="188">
        <f>IFERROR(VLOOKUP($B$138,C_620,2,FALSE),DAY($B$138))</f>
        <v>14</v>
      </c>
    </row>
    <row r="139" spans="1:26">
      <c r="A139" s="128" t="s">
        <v>106</v>
      </c>
      <c r="B139" s="187">
        <v>41957</v>
      </c>
      <c r="C139" s="188">
        <f>IFERROR(VLOOKUP($B$139,C_100,25,FALSE),DAY($B$139))</f>
        <v>15</v>
      </c>
      <c r="D139" s="188">
        <f>IFERROR(VLOOKUP($B$139,C_120,24,FALSE),DAY($B$139))</f>
        <v>15</v>
      </c>
      <c r="E139" s="188">
        <f>IFERROR(VLOOKUP($B$139,C_130,23,FALSE),DAY($B$139))</f>
        <v>15</v>
      </c>
      <c r="F139" s="188">
        <f>IFERROR(VLOOKUP($B$139,C_400B,22,FALSE),DAY($B$139))</f>
        <v>15</v>
      </c>
      <c r="G139" s="188">
        <f>IFERROR(VLOOKUP($B$139,C_140,21,FALSE),DAY($B$139))</f>
        <v>15</v>
      </c>
      <c r="H139" s="188">
        <f>IFERROR(VLOOKUP($B$139,C_150,20,FALSE),DAY($B$139))</f>
        <v>15</v>
      </c>
      <c r="I139" s="188">
        <f>IFERROR(VLOOKUP($B$139,C_200,19,FALSE),DAY($B$139))</f>
        <v>15</v>
      </c>
      <c r="J139" s="188">
        <f>IFERROR(VLOOKUP($B$139,C_210,18,FALSE),DAY($B$139))</f>
        <v>15</v>
      </c>
      <c r="K139" s="188">
        <f>IFERROR(VLOOKUP($B$139,C_350,17,FALSE),DAY($B$139))</f>
        <v>15</v>
      </c>
      <c r="L139" s="188">
        <f>IFERROR(VLOOKUP($B$139,C_355,16,FALSE),DAY($B$139))</f>
        <v>15</v>
      </c>
      <c r="M139" s="188">
        <f>IFERROR(VLOOKUP($B$139,C_400,15,FALSE),DAY($B$139))</f>
        <v>15</v>
      </c>
      <c r="N139" s="188">
        <f>IFERROR(VLOOKUP($B$139,C_410,14,FALSE),DAY($B$139))</f>
        <v>15</v>
      </c>
      <c r="O139" s="188">
        <f>IFERROR(VLOOKUP($B$139,C_415,13,FALSE),DAY($B$139))</f>
        <v>15</v>
      </c>
      <c r="P139" s="188">
        <f>IFERROR(VLOOKUP($B$139,C_420,12,FALSE),DAY($B$139))</f>
        <v>15</v>
      </c>
      <c r="Q139" s="188">
        <f>IFERROR(VLOOKUP($B$139,C_430,11,FALSE),DAY($B$139))</f>
        <v>15</v>
      </c>
      <c r="R139" s="188">
        <f>IFERROR(VLOOKUP($B$139,C_440,10,FALSE),DAY($B$139))</f>
        <v>15</v>
      </c>
      <c r="S139" s="188">
        <f>IFERROR(VLOOKUP($B$139,C_450,9,FALSE),DAY($B$139))</f>
        <v>15</v>
      </c>
      <c r="T139" s="188">
        <f>IFERROR(VLOOKUP($B$139,C_460,8,FALSE),DAY($B$139))</f>
        <v>15</v>
      </c>
      <c r="U139" s="188">
        <f>IFERROR(VLOOKUP($B$139,C_470,7,FALSE),DAY($B$139))</f>
        <v>15</v>
      </c>
      <c r="V139" s="188">
        <f>IFERROR(VLOOKUP($B$139,C_480,6,FALSE),DAY($B$139))</f>
        <v>15</v>
      </c>
      <c r="W139" s="188">
        <f>IFERROR(VLOOKUP($B$139,C_490,5,FALSE),DAY($B$139))</f>
        <v>15</v>
      </c>
      <c r="X139" s="188">
        <f>IFERROR(VLOOKUP($B$139,C_600,4,FALSE),DAY($B$139))</f>
        <v>15</v>
      </c>
      <c r="Y139" s="188">
        <f>IFERROR(VLOOKUP($B$139,C_610,3,FALSE),DAY($B$139))</f>
        <v>15</v>
      </c>
      <c r="Z139" s="188">
        <f>IFERROR(VLOOKUP($B$139,C_620,2,FALSE),DAY($B$139))</f>
        <v>15</v>
      </c>
    </row>
    <row r="140" spans="1:26">
      <c r="A140" s="128" t="s">
        <v>107</v>
      </c>
      <c r="B140" s="187">
        <v>41958</v>
      </c>
      <c r="C140" s="188">
        <f>IFERROR(VLOOKUP($B$140,C_100,25,FALSE),DAY($B$140))</f>
        <v>16</v>
      </c>
      <c r="D140" s="188">
        <f>IFERROR(VLOOKUP($B$140,C_120,24,FALSE),DAY($B$140))</f>
        <v>16</v>
      </c>
      <c r="E140" s="188">
        <f>IFERROR(VLOOKUP($B$140,C_130,23,FALSE),DAY($B$140))</f>
        <v>16</v>
      </c>
      <c r="F140" s="188">
        <f>IFERROR(VLOOKUP($B$140,C_400B,22,FALSE),DAY($B$140))</f>
        <v>16</v>
      </c>
      <c r="G140" s="188">
        <f>IFERROR(VLOOKUP($B$140,C_140,21,FALSE),DAY($B$140))</f>
        <v>16</v>
      </c>
      <c r="H140" s="188">
        <f>IFERROR(VLOOKUP($B$140,C_150,20,FALSE),DAY($B$140))</f>
        <v>16</v>
      </c>
      <c r="I140" s="188">
        <f>IFERROR(VLOOKUP($B$140,C_200,19,FALSE),DAY($B$140))</f>
        <v>16</v>
      </c>
      <c r="J140" s="188">
        <f>IFERROR(VLOOKUP($B$140,C_210,18,FALSE),DAY($B$140))</f>
        <v>16</v>
      </c>
      <c r="K140" s="188">
        <f>IFERROR(VLOOKUP($B$140,C_350,17,FALSE),DAY($B$140))</f>
        <v>16</v>
      </c>
      <c r="L140" s="188">
        <f>IFERROR(VLOOKUP($B$140,C_355,16,FALSE),DAY($B$140))</f>
        <v>16</v>
      </c>
      <c r="M140" s="188">
        <f>IFERROR(VLOOKUP($B$140,C_400,15,FALSE),DAY($B$140))</f>
        <v>16</v>
      </c>
      <c r="N140" s="188">
        <f>IFERROR(VLOOKUP($B$140,C_410,14,FALSE),DAY($B$140))</f>
        <v>16</v>
      </c>
      <c r="O140" s="188">
        <f>IFERROR(VLOOKUP($B$140,C_415,13,FALSE),DAY($B$140))</f>
        <v>16</v>
      </c>
      <c r="P140" s="188">
        <f>IFERROR(VLOOKUP($B$140,C_420,12,FALSE),DAY($B$140))</f>
        <v>16</v>
      </c>
      <c r="Q140" s="188">
        <f>IFERROR(VLOOKUP($B$140,C_430,11,FALSE),DAY($B$140))</f>
        <v>16</v>
      </c>
      <c r="R140" s="188">
        <f>IFERROR(VLOOKUP($B$140,C_440,10,FALSE),DAY($B$140))</f>
        <v>16</v>
      </c>
      <c r="S140" s="188">
        <f>IFERROR(VLOOKUP($B$140,C_450,9,FALSE),DAY($B$140))</f>
        <v>16</v>
      </c>
      <c r="T140" s="188">
        <f>IFERROR(VLOOKUP($B$140,C_460,8,FALSE),DAY($B$140))</f>
        <v>16</v>
      </c>
      <c r="U140" s="188">
        <f>IFERROR(VLOOKUP($B$140,C_470,7,FALSE),DAY($B$140))</f>
        <v>16</v>
      </c>
      <c r="V140" s="188">
        <f>IFERROR(VLOOKUP($B$140,C_480,6,FALSE),DAY($B$140))</f>
        <v>16</v>
      </c>
      <c r="W140" s="188">
        <f>IFERROR(VLOOKUP($B$140,C_490,5,FALSE),DAY($B$140))</f>
        <v>16</v>
      </c>
      <c r="X140" s="188">
        <f>IFERROR(VLOOKUP($B$140,C_600,4,FALSE),DAY($B$140))</f>
        <v>16</v>
      </c>
      <c r="Y140" s="188">
        <f>IFERROR(VLOOKUP($B$140,C_610,3,FALSE),DAY($B$140))</f>
        <v>16</v>
      </c>
      <c r="Z140" s="188">
        <f>IFERROR(VLOOKUP($B$140,C_620,2,FALSE),DAY($B$140))</f>
        <v>16</v>
      </c>
    </row>
    <row r="141" spans="1:26">
      <c r="A141" s="182" t="s">
        <v>108</v>
      </c>
      <c r="B141" s="186">
        <v>41959</v>
      </c>
      <c r="C141" s="188">
        <f>IFERROR(VLOOKUP($B$141,C_100,25,FALSE),DAY($B$141))</f>
        <v>17</v>
      </c>
      <c r="D141" s="188">
        <f>IFERROR(VLOOKUP($B$141,C_120,24,FALSE),DAY($B$141))</f>
        <v>17</v>
      </c>
      <c r="E141" s="188">
        <f>IFERROR(VLOOKUP($B$141,C_130,23,FALSE),DAY($B$141))</f>
        <v>17</v>
      </c>
      <c r="F141" s="188">
        <f>IFERROR(VLOOKUP($B$141,C_400B,22,FALSE),DAY($B$141))</f>
        <v>17</v>
      </c>
      <c r="G141" s="188">
        <f>IFERROR(VLOOKUP($B$141,C_140,21,FALSE),DAY($B$141))</f>
        <v>17</v>
      </c>
      <c r="H141" s="188">
        <f>IFERROR(VLOOKUP($B$141,C_150,20,FALSE),DAY($B$141))</f>
        <v>17</v>
      </c>
      <c r="I141" s="188">
        <f>IFERROR(VLOOKUP($B$141,C_200,19,FALSE),DAY($B$141))</f>
        <v>17</v>
      </c>
      <c r="J141" s="188">
        <f>IFERROR(VLOOKUP($B$141,C_210,18,FALSE),DAY($B$141))</f>
        <v>17</v>
      </c>
      <c r="K141" s="188">
        <f>IFERROR(VLOOKUP($B$141,C_350,17,FALSE),DAY($B$141))</f>
        <v>17</v>
      </c>
      <c r="L141" s="188">
        <f>IFERROR(VLOOKUP($B$141,C_355,16,FALSE),DAY($B$141))</f>
        <v>17</v>
      </c>
      <c r="M141" s="188">
        <f>IFERROR(VLOOKUP($B$141,C_400,15,FALSE),DAY($B$141))</f>
        <v>17</v>
      </c>
      <c r="N141" s="188">
        <f>IFERROR(VLOOKUP($B$141,C_410,14,FALSE),DAY($B$141))</f>
        <v>17</v>
      </c>
      <c r="O141" s="188">
        <f>IFERROR(VLOOKUP($B$141,C_415,13,FALSE),DAY($B$141))</f>
        <v>17</v>
      </c>
      <c r="P141" s="188">
        <f>IFERROR(VLOOKUP($B$141,C_420,12,FALSE),DAY($B$141))</f>
        <v>17</v>
      </c>
      <c r="Q141" s="188">
        <f>IFERROR(VLOOKUP($B$141,C_430,11,FALSE),DAY($B$141))</f>
        <v>17</v>
      </c>
      <c r="R141" s="188">
        <f>IFERROR(VLOOKUP($B$141,C_440,10,FALSE),DAY($B$141))</f>
        <v>17</v>
      </c>
      <c r="S141" s="188">
        <f>IFERROR(VLOOKUP($B$141,C_450,9,FALSE),DAY($B$141))</f>
        <v>17</v>
      </c>
      <c r="T141" s="188">
        <f>IFERROR(VLOOKUP($B$141,C_460,8,FALSE),DAY($B$141))</f>
        <v>17</v>
      </c>
      <c r="U141" s="188">
        <f>IFERROR(VLOOKUP($B$141,C_470,7,FALSE),DAY($B$141))</f>
        <v>17</v>
      </c>
      <c r="V141" s="188">
        <f>IFERROR(VLOOKUP($B$141,C_480,6,FALSE),DAY($B$141))</f>
        <v>17</v>
      </c>
      <c r="W141" s="188">
        <f>IFERROR(VLOOKUP($B$141,C_490,5,FALSE),DAY($B$141))</f>
        <v>17</v>
      </c>
      <c r="X141" s="188">
        <f>IFERROR(VLOOKUP($B$141,C_600,4,FALSE),DAY($B$141))</f>
        <v>17</v>
      </c>
      <c r="Y141" s="188">
        <f>IFERROR(VLOOKUP($B$141,C_610,3,FALSE),DAY($B$141))</f>
        <v>17</v>
      </c>
      <c r="Z141" s="188">
        <f>IFERROR(VLOOKUP($B$141,C_620,2,FALSE),DAY($B$141))</f>
        <v>17</v>
      </c>
    </row>
    <row r="142" spans="1:26">
      <c r="A142" s="182" t="s">
        <v>102</v>
      </c>
      <c r="B142" s="186">
        <v>41960</v>
      </c>
      <c r="C142" s="188">
        <f>IFERROR(VLOOKUP($B$142,C_100,25,FALSE),DAY($B$142))</f>
        <v>18</v>
      </c>
      <c r="D142" s="188">
        <f>IFERROR(VLOOKUP($B$142,C_120,24,FALSE),DAY($B$142))</f>
        <v>18</v>
      </c>
      <c r="E142" s="188">
        <f>IFERROR(VLOOKUP($B$142,C_130,23,FALSE),DAY($B$142))</f>
        <v>18</v>
      </c>
      <c r="F142" s="188">
        <f>IFERROR(VLOOKUP($B$142,C_400B,22,FALSE),DAY($B$142))</f>
        <v>18</v>
      </c>
      <c r="G142" s="188">
        <f>IFERROR(VLOOKUP($B$142,C_140,21,FALSE),DAY($B$142))</f>
        <v>18</v>
      </c>
      <c r="H142" s="188">
        <f>IFERROR(VLOOKUP($B$142,C_150,20,FALSE),DAY($B$142))</f>
        <v>18</v>
      </c>
      <c r="I142" s="188">
        <f>IFERROR(VLOOKUP($B$142,C_200,19,FALSE),DAY($B$142))</f>
        <v>18</v>
      </c>
      <c r="J142" s="188">
        <f>IFERROR(VLOOKUP($B$142,C_210,18,FALSE),DAY($B$142))</f>
        <v>18</v>
      </c>
      <c r="K142" s="188">
        <f>IFERROR(VLOOKUP($B$142,C_350,17,FALSE),DAY($B$142))</f>
        <v>18</v>
      </c>
      <c r="L142" s="188">
        <f>IFERROR(VLOOKUP($B$142,C_355,16,FALSE),DAY($B$142))</f>
        <v>18</v>
      </c>
      <c r="M142" s="188">
        <f>IFERROR(VLOOKUP($B$142,C_400,15,FALSE),DAY($B$142))</f>
        <v>18</v>
      </c>
      <c r="N142" s="188">
        <f>IFERROR(VLOOKUP($B$142,C_410,14,FALSE),DAY($B$142))</f>
        <v>18</v>
      </c>
      <c r="O142" s="188">
        <f>IFERROR(VLOOKUP($B$142,C_415,13,FALSE),DAY($B$142))</f>
        <v>18</v>
      </c>
      <c r="P142" s="188">
        <f>IFERROR(VLOOKUP($B$142,C_420,12,FALSE),DAY($B$142))</f>
        <v>18</v>
      </c>
      <c r="Q142" s="188">
        <f>IFERROR(VLOOKUP($B$142,C_430,11,FALSE),DAY($B$142))</f>
        <v>18</v>
      </c>
      <c r="R142" s="188">
        <f>IFERROR(VLOOKUP($B$142,C_440,10,FALSE),DAY($B$142))</f>
        <v>18</v>
      </c>
      <c r="S142" s="188">
        <f>IFERROR(VLOOKUP($B$142,C_450,9,FALSE),DAY($B$142))</f>
        <v>18</v>
      </c>
      <c r="T142" s="188">
        <f>IFERROR(VLOOKUP($B$142,C_460,8,FALSE),DAY($B$142))</f>
        <v>18</v>
      </c>
      <c r="U142" s="188">
        <f>IFERROR(VLOOKUP($B$142,C_470,7,FALSE),DAY($B$142))</f>
        <v>18</v>
      </c>
      <c r="V142" s="188">
        <f>IFERROR(VLOOKUP($B$142,C_480,6,FALSE),DAY($B$142))</f>
        <v>18</v>
      </c>
      <c r="W142" s="188">
        <f>IFERROR(VLOOKUP($B$142,C_490,5,FALSE),DAY($B$142))</f>
        <v>18</v>
      </c>
      <c r="X142" s="188">
        <f>IFERROR(VLOOKUP($B$142,C_600,4,FALSE),DAY($B$142))</f>
        <v>18</v>
      </c>
      <c r="Y142" s="188">
        <f>IFERROR(VLOOKUP($B$142,C_610,3,FALSE),DAY($B$142))</f>
        <v>18</v>
      </c>
      <c r="Z142" s="188">
        <f>IFERROR(VLOOKUP($B$142,C_620,2,FALSE),DAY($B$142))</f>
        <v>18</v>
      </c>
    </row>
    <row r="143" spans="1:26">
      <c r="A143" s="128" t="s">
        <v>103</v>
      </c>
      <c r="B143" s="187">
        <v>41961</v>
      </c>
      <c r="C143" s="188" t="str">
        <f>IFERROR(VLOOKUP($B$143,C_100,25,FALSE),DAY($B$143))</f>
        <v>◯</v>
      </c>
      <c r="D143" s="188" t="str">
        <f>IFERROR(VLOOKUP($B$143,C_120,24,FALSE),DAY($B$143))</f>
        <v>◯</v>
      </c>
      <c r="E143" s="188">
        <f>IFERROR(VLOOKUP($B$143,C_130,23,FALSE),DAY($B$143))</f>
        <v>19</v>
      </c>
      <c r="F143" s="188">
        <f>IFERROR(VLOOKUP($B$143,C_400B,22,FALSE),DAY($B$143))</f>
        <v>19</v>
      </c>
      <c r="G143" s="188" t="str">
        <f>IFERROR(VLOOKUP($B$143,C_140,21,FALSE),DAY($B$143))</f>
        <v>◯</v>
      </c>
      <c r="H143" s="188" t="str">
        <f>IFERROR(VLOOKUP($B$143,C_150,20,FALSE),DAY($B$143))</f>
        <v>◯</v>
      </c>
      <c r="I143" s="188" t="str">
        <f>IFERROR(VLOOKUP($B$143,C_200,19,FALSE),DAY($B$143))</f>
        <v>◯</v>
      </c>
      <c r="J143" s="188" t="str">
        <f>IFERROR(VLOOKUP($B$143,C_210,18,FALSE),DAY($B$143))</f>
        <v>◯</v>
      </c>
      <c r="K143" s="188" t="str">
        <f>IFERROR(VLOOKUP($B$143,C_350,17,FALSE),DAY($B$143))</f>
        <v>◯</v>
      </c>
      <c r="L143" s="188" t="str">
        <f>IFERROR(VLOOKUP($B$143,C_355,16,FALSE),DAY($B$143))</f>
        <v>◯</v>
      </c>
      <c r="M143" s="188">
        <f>IFERROR(VLOOKUP($B$143,C_400,15,FALSE),DAY($B$143))</f>
        <v>19</v>
      </c>
      <c r="N143" s="188" t="str">
        <f>IFERROR(VLOOKUP($B$143,C_410,14,FALSE),DAY($B$143))</f>
        <v>◯</v>
      </c>
      <c r="O143" s="188" t="str">
        <f>IFERROR(VLOOKUP($B$143,C_415,13,FALSE),DAY($B$143))</f>
        <v>◯</v>
      </c>
      <c r="P143" s="188" t="str">
        <f>IFERROR(VLOOKUP($B$143,C_420,12,FALSE),DAY($B$143))</f>
        <v>◯</v>
      </c>
      <c r="Q143" s="188" t="str">
        <f>IFERROR(VLOOKUP($B$143,C_430,11,FALSE),DAY($B$143))</f>
        <v>◯</v>
      </c>
      <c r="R143" s="188" t="str">
        <f>IFERROR(VLOOKUP($B$143,C_440,10,FALSE),DAY($B$143))</f>
        <v>◯</v>
      </c>
      <c r="S143" s="188" t="str">
        <f>IFERROR(VLOOKUP($B$143,C_450,9,FALSE),DAY($B$143))</f>
        <v>◯</v>
      </c>
      <c r="T143" s="188" t="str">
        <f>IFERROR(VLOOKUP($B$143,C_460,8,FALSE),DAY($B$143))</f>
        <v>◯</v>
      </c>
      <c r="U143" s="188" t="str">
        <f>IFERROR(VLOOKUP($B$143,C_470,7,FALSE),DAY($B$143))</f>
        <v>◯</v>
      </c>
      <c r="V143" s="188" t="str">
        <f>IFERROR(VLOOKUP($B$143,C_480,6,FALSE),DAY($B$143))</f>
        <v>◯</v>
      </c>
      <c r="W143" s="188" t="str">
        <f>IFERROR(VLOOKUP($B$143,C_490,5,FALSE),DAY($B$143))</f>
        <v>◯</v>
      </c>
      <c r="X143" s="188" t="str">
        <f>IFERROR(VLOOKUP($B$143,C_600,4,FALSE),DAY($B$143))</f>
        <v>◯</v>
      </c>
      <c r="Y143" s="188" t="str">
        <f>IFERROR(VLOOKUP($B$143,C_610,3,FALSE),DAY($B$143))</f>
        <v>◯</v>
      </c>
      <c r="Z143" s="188" t="str">
        <f>IFERROR(VLOOKUP($B$143,C_620,2,FALSE),DAY($B$143))</f>
        <v>◯</v>
      </c>
    </row>
    <row r="144" spans="1:26">
      <c r="A144" s="128" t="s">
        <v>104</v>
      </c>
      <c r="B144" s="187">
        <v>41962</v>
      </c>
      <c r="C144" s="188" t="str">
        <f>IFERROR(VLOOKUP($B$144,C_100,25,FALSE),DAY($B$144))</f>
        <v>◯</v>
      </c>
      <c r="D144" s="188" t="str">
        <f>IFERROR(VLOOKUP($B$144,C_120,24,FALSE),DAY($B$144))</f>
        <v>◯</v>
      </c>
      <c r="E144" s="188">
        <f>IFERROR(VLOOKUP($B$144,C_130,23,FALSE),DAY($B$144))</f>
        <v>20</v>
      </c>
      <c r="F144" s="188">
        <f>IFERROR(VLOOKUP($B$144,C_400B,22,FALSE),DAY($B$144))</f>
        <v>20</v>
      </c>
      <c r="G144" s="188" t="str">
        <f>IFERROR(VLOOKUP($B$144,C_140,21,FALSE),DAY($B$144))</f>
        <v>◯</v>
      </c>
      <c r="H144" s="188" t="str">
        <f>IFERROR(VLOOKUP($B$144,C_150,20,FALSE),DAY($B$144))</f>
        <v>◯</v>
      </c>
      <c r="I144" s="188" t="str">
        <f>IFERROR(VLOOKUP($B$144,C_200,19,FALSE),DAY($B$144))</f>
        <v>◯</v>
      </c>
      <c r="J144" s="188" t="str">
        <f>IFERROR(VLOOKUP($B$144,C_210,18,FALSE),DAY($B$144))</f>
        <v>◯</v>
      </c>
      <c r="K144" s="188" t="str">
        <f>IFERROR(VLOOKUP($B$144,C_350,17,FALSE),DAY($B$144))</f>
        <v>◯</v>
      </c>
      <c r="L144" s="188" t="str">
        <f>IFERROR(VLOOKUP($B$144,C_355,16,FALSE),DAY($B$144))</f>
        <v>◯</v>
      </c>
      <c r="M144" s="188">
        <f>IFERROR(VLOOKUP($B$144,C_400,15,FALSE),DAY($B$144))</f>
        <v>20</v>
      </c>
      <c r="N144" s="188" t="str">
        <f>IFERROR(VLOOKUP($B$144,C_410,14,FALSE),DAY($B$144))</f>
        <v>◯</v>
      </c>
      <c r="O144" s="188" t="str">
        <f>IFERROR(VLOOKUP($B$144,C_415,13,FALSE),DAY($B$144))</f>
        <v>◯</v>
      </c>
      <c r="P144" s="188" t="str">
        <f>IFERROR(VLOOKUP($B$144,C_420,12,FALSE),DAY($B$144))</f>
        <v>◯</v>
      </c>
      <c r="Q144" s="188" t="str">
        <f>IFERROR(VLOOKUP($B$144,C_430,11,FALSE),DAY($B$144))</f>
        <v>◯</v>
      </c>
      <c r="R144" s="188" t="str">
        <f>IFERROR(VLOOKUP($B$144,C_440,10,FALSE),DAY($B$144))</f>
        <v>◯</v>
      </c>
      <c r="S144" s="188" t="str">
        <f>IFERROR(VLOOKUP($B$144,C_450,9,FALSE),DAY($B$144))</f>
        <v>◯</v>
      </c>
      <c r="T144" s="188" t="str">
        <f>IFERROR(VLOOKUP($B$144,C_460,8,FALSE),DAY($B$144))</f>
        <v>◯</v>
      </c>
      <c r="U144" s="188" t="str">
        <f>IFERROR(VLOOKUP($B$144,C_470,7,FALSE),DAY($B$144))</f>
        <v>◯</v>
      </c>
      <c r="V144" s="188" t="str">
        <f>IFERROR(VLOOKUP($B$144,C_480,6,FALSE),DAY($B$144))</f>
        <v>◯</v>
      </c>
      <c r="W144" s="188" t="str">
        <f>IFERROR(VLOOKUP($B$144,C_490,5,FALSE),DAY($B$144))</f>
        <v>◯</v>
      </c>
      <c r="X144" s="188" t="str">
        <f>IFERROR(VLOOKUP($B$144,C_600,4,FALSE),DAY($B$144))</f>
        <v>◯</v>
      </c>
      <c r="Y144" s="188" t="str">
        <f>IFERROR(VLOOKUP($B$144,C_610,3,FALSE),DAY($B$144))</f>
        <v>◯</v>
      </c>
      <c r="Z144" s="188" t="str">
        <f>IFERROR(VLOOKUP($B$144,C_620,2,FALSE),DAY($B$144))</f>
        <v>◯</v>
      </c>
    </row>
    <row r="145" spans="1:26">
      <c r="A145" s="128" t="s">
        <v>105</v>
      </c>
      <c r="B145" s="187">
        <v>41963</v>
      </c>
      <c r="C145" s="188" t="str">
        <f>IFERROR(VLOOKUP($B$145,C_100,25,FALSE),DAY($B$145))</f>
        <v>◯</v>
      </c>
      <c r="D145" s="188" t="str">
        <f>IFERROR(VLOOKUP($B$145,C_120,24,FALSE),DAY($B$145))</f>
        <v>◯</v>
      </c>
      <c r="E145" s="188">
        <f>IFERROR(VLOOKUP($B$145,C_130,23,FALSE),DAY($B$145))</f>
        <v>21</v>
      </c>
      <c r="F145" s="188">
        <f>IFERROR(VLOOKUP($B$145,C_400B,22,FALSE),DAY($B$145))</f>
        <v>21</v>
      </c>
      <c r="G145" s="188" t="str">
        <f>IFERROR(VLOOKUP($B$145,C_140,21,FALSE),DAY($B$145))</f>
        <v>◯</v>
      </c>
      <c r="H145" s="188" t="str">
        <f>IFERROR(VLOOKUP($B$145,C_150,20,FALSE),DAY($B$145))</f>
        <v>◯</v>
      </c>
      <c r="I145" s="188" t="str">
        <f>IFERROR(VLOOKUP($B$145,C_200,19,FALSE),DAY($B$145))</f>
        <v>◯</v>
      </c>
      <c r="J145" s="188" t="str">
        <f>IFERROR(VLOOKUP($B$145,C_210,18,FALSE),DAY($B$145))</f>
        <v>◯</v>
      </c>
      <c r="K145" s="188" t="str">
        <f>IFERROR(VLOOKUP($B$145,C_350,17,FALSE),DAY($B$145))</f>
        <v>◯</v>
      </c>
      <c r="L145" s="188" t="str">
        <f>IFERROR(VLOOKUP($B$145,C_355,16,FALSE),DAY($B$145))</f>
        <v>◯</v>
      </c>
      <c r="M145" s="188">
        <f>IFERROR(VLOOKUP($B$145,C_400,15,FALSE),DAY($B$145))</f>
        <v>21</v>
      </c>
      <c r="N145" s="188" t="str">
        <f>IFERROR(VLOOKUP($B$145,C_410,14,FALSE),DAY($B$145))</f>
        <v>◯</v>
      </c>
      <c r="O145" s="188" t="str">
        <f>IFERROR(VLOOKUP($B$145,C_415,13,FALSE),DAY($B$145))</f>
        <v>◯</v>
      </c>
      <c r="P145" s="188" t="str">
        <f>IFERROR(VLOOKUP($B$145,C_420,12,FALSE),DAY($B$145))</f>
        <v>◯</v>
      </c>
      <c r="Q145" s="188" t="str">
        <f>IFERROR(VLOOKUP($B$145,C_430,11,FALSE),DAY($B$145))</f>
        <v>◯</v>
      </c>
      <c r="R145" s="188" t="str">
        <f>IFERROR(VLOOKUP($B$145,C_440,10,FALSE),DAY($B$145))</f>
        <v>◯</v>
      </c>
      <c r="S145" s="188" t="str">
        <f>IFERROR(VLOOKUP($B$145,C_450,9,FALSE),DAY($B$145))</f>
        <v>◯</v>
      </c>
      <c r="T145" s="188" t="str">
        <f>IFERROR(VLOOKUP($B$145,C_460,8,FALSE),DAY($B$145))</f>
        <v>◯</v>
      </c>
      <c r="U145" s="188" t="str">
        <f>IFERROR(VLOOKUP($B$145,C_470,7,FALSE),DAY($B$145))</f>
        <v>◯</v>
      </c>
      <c r="V145" s="188" t="str">
        <f>IFERROR(VLOOKUP($B$145,C_480,6,FALSE),DAY($B$145))</f>
        <v>◯</v>
      </c>
      <c r="W145" s="188" t="str">
        <f>IFERROR(VLOOKUP($B$145,C_490,5,FALSE),DAY($B$145))</f>
        <v>◯</v>
      </c>
      <c r="X145" s="188" t="str">
        <f>IFERROR(VLOOKUP($B$145,C_600,4,FALSE),DAY($B$145))</f>
        <v>◯</v>
      </c>
      <c r="Y145" s="188" t="str">
        <f>IFERROR(VLOOKUP($B$145,C_610,3,FALSE),DAY($B$145))</f>
        <v>◯</v>
      </c>
      <c r="Z145" s="188" t="str">
        <f>IFERROR(VLOOKUP($B$145,C_620,2,FALSE),DAY($B$145))</f>
        <v>◯</v>
      </c>
    </row>
    <row r="146" spans="1:26">
      <c r="A146" s="128" t="s">
        <v>106</v>
      </c>
      <c r="B146" s="187">
        <v>41964</v>
      </c>
      <c r="C146" s="188" t="str">
        <f>IFERROR(VLOOKUP($B$146,C_100,25,FALSE),DAY($B$146))</f>
        <v>●</v>
      </c>
      <c r="D146" s="188" t="str">
        <f>IFERROR(VLOOKUP($B$146,C_120,24,FALSE),DAY($B$146))</f>
        <v>●</v>
      </c>
      <c r="E146" s="188" t="str">
        <f>IFERROR(VLOOKUP($B$146,C_130,23,FALSE),DAY($B$146))</f>
        <v>●</v>
      </c>
      <c r="F146" s="188">
        <f>IFERROR(VLOOKUP($B$146,C_400B,22,FALSE),DAY($B$146))</f>
        <v>22</v>
      </c>
      <c r="G146" s="188" t="str">
        <f>IFERROR(VLOOKUP($B$146,C_140,21,FALSE),DAY($B$146))</f>
        <v>●</v>
      </c>
      <c r="H146" s="188" t="str">
        <f>IFERROR(VLOOKUP($B$146,C_150,20,FALSE),DAY($B$146))</f>
        <v>●</v>
      </c>
      <c r="I146" s="188" t="str">
        <f>IFERROR(VLOOKUP($B$146,C_200,19,FALSE),DAY($B$146))</f>
        <v>●</v>
      </c>
      <c r="J146" s="188" t="str">
        <f>IFERROR(VLOOKUP($B$146,C_210,18,FALSE),DAY($B$146))</f>
        <v>●</v>
      </c>
      <c r="K146" s="188" t="str">
        <f>IFERROR(VLOOKUP($B$146,C_350,17,FALSE),DAY($B$146))</f>
        <v>●</v>
      </c>
      <c r="L146" s="188" t="str">
        <f>IFERROR(VLOOKUP($B$146,C_355,16,FALSE),DAY($B$146))</f>
        <v>●</v>
      </c>
      <c r="M146" s="188" t="str">
        <f>IFERROR(VLOOKUP($B$146,C_400,15,FALSE),DAY($B$146))</f>
        <v>●</v>
      </c>
      <c r="N146" s="188" t="str">
        <f>IFERROR(VLOOKUP($B$146,C_410,14,FALSE),DAY($B$146))</f>
        <v>●</v>
      </c>
      <c r="O146" s="188" t="str">
        <f>IFERROR(VLOOKUP($B$146,C_415,13,FALSE),DAY($B$146))</f>
        <v>●</v>
      </c>
      <c r="P146" s="188" t="str">
        <f>IFERROR(VLOOKUP($B$146,C_420,12,FALSE),DAY($B$146))</f>
        <v>●</v>
      </c>
      <c r="Q146" s="188" t="str">
        <f>IFERROR(VLOOKUP($B$146,C_430,11,FALSE),DAY($B$146))</f>
        <v>●</v>
      </c>
      <c r="R146" s="188" t="str">
        <f>IFERROR(VLOOKUP($B$146,C_440,10,FALSE),DAY($B$146))</f>
        <v>●</v>
      </c>
      <c r="S146" s="188" t="str">
        <f>IFERROR(VLOOKUP($B$146,C_450,9,FALSE),DAY($B$146))</f>
        <v>●</v>
      </c>
      <c r="T146" s="188" t="str">
        <f>IFERROR(VLOOKUP($B$146,C_460,8,FALSE),DAY($B$146))</f>
        <v>●</v>
      </c>
      <c r="U146" s="188" t="str">
        <f>IFERROR(VLOOKUP($B$146,C_470,7,FALSE),DAY($B$146))</f>
        <v>●</v>
      </c>
      <c r="V146" s="188" t="str">
        <f>IFERROR(VLOOKUP($B$146,C_480,6,FALSE),DAY($B$146))</f>
        <v>●</v>
      </c>
      <c r="W146" s="188" t="str">
        <f>IFERROR(VLOOKUP($B$146,C_490,5,FALSE),DAY($B$146))</f>
        <v>●</v>
      </c>
      <c r="X146" s="188" t="str">
        <f>IFERROR(VLOOKUP($B$146,C_600,4,FALSE),DAY($B$146))</f>
        <v>●</v>
      </c>
      <c r="Y146" s="188" t="str">
        <f>IFERROR(VLOOKUP($B$146,C_610,3,FALSE),DAY($B$146))</f>
        <v>●</v>
      </c>
      <c r="Z146" s="188" t="str">
        <f>IFERROR(VLOOKUP($B$146,C_620,2,FALSE),DAY($B$146))</f>
        <v>●</v>
      </c>
    </row>
    <row r="147" spans="1:26">
      <c r="A147" s="128" t="s">
        <v>107</v>
      </c>
      <c r="B147" s="187">
        <v>41965</v>
      </c>
      <c r="C147" s="188" t="str">
        <f>IFERROR(VLOOKUP($B$147,C_100,25,FALSE),DAY($B$147))</f>
        <v>●</v>
      </c>
      <c r="D147" s="188" t="str">
        <f>IFERROR(VLOOKUP($B$147,C_120,24,FALSE),DAY($B$147))</f>
        <v>●</v>
      </c>
      <c r="E147" s="188" t="str">
        <f>IFERROR(VLOOKUP($B$147,C_130,23,FALSE),DAY($B$147))</f>
        <v>●</v>
      </c>
      <c r="F147" s="188">
        <f>IFERROR(VLOOKUP($B$147,C_400B,22,FALSE),DAY($B$147))</f>
        <v>23</v>
      </c>
      <c r="G147" s="188" t="str">
        <f>IFERROR(VLOOKUP($B$147,C_140,21,FALSE),DAY($B$147))</f>
        <v>●</v>
      </c>
      <c r="H147" s="188" t="str">
        <f>IFERROR(VLOOKUP($B$147,C_150,20,FALSE),DAY($B$147))</f>
        <v>●</v>
      </c>
      <c r="I147" s="188" t="str">
        <f>IFERROR(VLOOKUP($B$147,C_200,19,FALSE),DAY($B$147))</f>
        <v>●</v>
      </c>
      <c r="J147" s="188" t="str">
        <f>IFERROR(VLOOKUP($B$147,C_210,18,FALSE),DAY($B$147))</f>
        <v>●</v>
      </c>
      <c r="K147" s="188" t="str">
        <f>IFERROR(VLOOKUP($B$147,C_350,17,FALSE),DAY($B$147))</f>
        <v>●</v>
      </c>
      <c r="L147" s="188" t="str">
        <f>IFERROR(VLOOKUP($B$147,C_355,16,FALSE),DAY($B$147))</f>
        <v>●</v>
      </c>
      <c r="M147" s="188" t="str">
        <f>IFERROR(VLOOKUP($B$147,C_400,15,FALSE),DAY($B$147))</f>
        <v>●</v>
      </c>
      <c r="N147" s="188" t="str">
        <f>IFERROR(VLOOKUP($B$147,C_410,14,FALSE),DAY($B$147))</f>
        <v>●</v>
      </c>
      <c r="O147" s="188" t="str">
        <f>IFERROR(VLOOKUP($B$147,C_415,13,FALSE),DAY($B$147))</f>
        <v>●</v>
      </c>
      <c r="P147" s="188" t="str">
        <f>IFERROR(VLOOKUP($B$147,C_420,12,FALSE),DAY($B$147))</f>
        <v>●</v>
      </c>
      <c r="Q147" s="188" t="str">
        <f>IFERROR(VLOOKUP($B$147,C_430,11,FALSE),DAY($B$147))</f>
        <v>●</v>
      </c>
      <c r="R147" s="188" t="str">
        <f>IFERROR(VLOOKUP($B$147,C_440,10,FALSE),DAY($B$147))</f>
        <v>●</v>
      </c>
      <c r="S147" s="188" t="str">
        <f>IFERROR(VLOOKUP($B$147,C_450,9,FALSE),DAY($B$147))</f>
        <v>●</v>
      </c>
      <c r="T147" s="188" t="str">
        <f>IFERROR(VLOOKUP($B$147,C_460,8,FALSE),DAY($B$147))</f>
        <v>●</v>
      </c>
      <c r="U147" s="188" t="str">
        <f>IFERROR(VLOOKUP($B$147,C_470,7,FALSE),DAY($B$147))</f>
        <v>●</v>
      </c>
      <c r="V147" s="188" t="str">
        <f>IFERROR(VLOOKUP($B$147,C_480,6,FALSE),DAY($B$147))</f>
        <v>●</v>
      </c>
      <c r="W147" s="188" t="str">
        <f>IFERROR(VLOOKUP($B$147,C_490,5,FALSE),DAY($B$147))</f>
        <v>◯</v>
      </c>
      <c r="X147" s="188" t="str">
        <f>IFERROR(VLOOKUP($B$147,C_600,4,FALSE),DAY($B$147))</f>
        <v>●</v>
      </c>
      <c r="Y147" s="188" t="str">
        <f>IFERROR(VLOOKUP($B$147,C_610,3,FALSE),DAY($B$147))</f>
        <v>●</v>
      </c>
      <c r="Z147" s="188" t="str">
        <f>IFERROR(VLOOKUP($B$147,C_620,2,FALSE),DAY($B$147))</f>
        <v>●</v>
      </c>
    </row>
    <row r="148" spans="1:26">
      <c r="A148" s="182" t="s">
        <v>108</v>
      </c>
      <c r="B148" s="186">
        <v>41966</v>
      </c>
      <c r="C148" s="188">
        <f>IFERROR(VLOOKUP($B$148,C_100,25,FALSE),DAY($B$148))</f>
        <v>24</v>
      </c>
      <c r="D148" s="188">
        <f>IFERROR(VLOOKUP($B$148,C_120,24,FALSE),DAY($B$148))</f>
        <v>24</v>
      </c>
      <c r="E148" s="188">
        <f>IFERROR(VLOOKUP($B$148,C_130,23,FALSE),DAY($B$148))</f>
        <v>24</v>
      </c>
      <c r="F148" s="188">
        <f>IFERROR(VLOOKUP($B$148,C_400B,22,FALSE),DAY($B$148))</f>
        <v>24</v>
      </c>
      <c r="G148" s="188">
        <f>IFERROR(VLOOKUP($B$148,C_140,21,FALSE),DAY($B$148))</f>
        <v>24</v>
      </c>
      <c r="H148" s="188">
        <f>IFERROR(VLOOKUP($B$148,C_150,20,FALSE),DAY($B$148))</f>
        <v>24</v>
      </c>
      <c r="I148" s="188">
        <f>IFERROR(VLOOKUP($B$148,C_200,19,FALSE),DAY($B$148))</f>
        <v>24</v>
      </c>
      <c r="J148" s="188">
        <f>IFERROR(VLOOKUP($B$148,C_210,18,FALSE),DAY($B$148))</f>
        <v>24</v>
      </c>
      <c r="K148" s="188">
        <f>IFERROR(VLOOKUP($B$148,C_350,17,FALSE),DAY($B$148))</f>
        <v>24</v>
      </c>
      <c r="L148" s="188">
        <f>IFERROR(VLOOKUP($B$148,C_355,16,FALSE),DAY($B$148))</f>
        <v>24</v>
      </c>
      <c r="M148" s="188">
        <f>IFERROR(VLOOKUP($B$148,C_400,15,FALSE),DAY($B$148))</f>
        <v>24</v>
      </c>
      <c r="N148" s="188">
        <f>IFERROR(VLOOKUP($B$148,C_410,14,FALSE),DAY($B$148))</f>
        <v>24</v>
      </c>
      <c r="O148" s="188">
        <f>IFERROR(VLOOKUP($B$148,C_415,13,FALSE),DAY($B$148))</f>
        <v>24</v>
      </c>
      <c r="P148" s="188">
        <f>IFERROR(VLOOKUP($B$148,C_420,12,FALSE),DAY($B$148))</f>
        <v>24</v>
      </c>
      <c r="Q148" s="188">
        <f>IFERROR(VLOOKUP($B$148,C_430,11,FALSE),DAY($B$148))</f>
        <v>24</v>
      </c>
      <c r="R148" s="188">
        <f>IFERROR(VLOOKUP($B$148,C_440,10,FALSE),DAY($B$148))</f>
        <v>24</v>
      </c>
      <c r="S148" s="188">
        <f>IFERROR(VLOOKUP($B$148,C_450,9,FALSE),DAY($B$148))</f>
        <v>24</v>
      </c>
      <c r="T148" s="188">
        <f>IFERROR(VLOOKUP($B$148,C_460,8,FALSE),DAY($B$148))</f>
        <v>24</v>
      </c>
      <c r="U148" s="188">
        <f>IFERROR(VLOOKUP($B$148,C_470,7,FALSE),DAY($B$148))</f>
        <v>24</v>
      </c>
      <c r="V148" s="188">
        <f>IFERROR(VLOOKUP($B$148,C_480,6,FALSE),DAY($B$148))</f>
        <v>24</v>
      </c>
      <c r="W148" s="188">
        <f>IFERROR(VLOOKUP($B$148,C_490,5,FALSE),DAY($B$148))</f>
        <v>24</v>
      </c>
      <c r="X148" s="188">
        <f>IFERROR(VLOOKUP($B$148,C_600,4,FALSE),DAY($B$148))</f>
        <v>24</v>
      </c>
      <c r="Y148" s="188">
        <f>IFERROR(VLOOKUP($B$148,C_610,3,FALSE),DAY($B$148))</f>
        <v>24</v>
      </c>
      <c r="Z148" s="188">
        <f>IFERROR(VLOOKUP($B$148,C_620,2,FALSE),DAY($B$148))</f>
        <v>24</v>
      </c>
    </row>
    <row r="149" spans="1:26">
      <c r="A149" s="182" t="s">
        <v>102</v>
      </c>
      <c r="B149" s="186">
        <v>41967</v>
      </c>
      <c r="C149" s="188">
        <f>IFERROR(VLOOKUP($B$149,C_100,25,FALSE),DAY($B$149))</f>
        <v>25</v>
      </c>
      <c r="D149" s="188">
        <f>IFERROR(VLOOKUP($B$149,C_120,24,FALSE),DAY($B$149))</f>
        <v>25</v>
      </c>
      <c r="E149" s="188">
        <f>IFERROR(VLOOKUP($B$149,C_130,23,FALSE),DAY($B$149))</f>
        <v>25</v>
      </c>
      <c r="F149" s="188">
        <f>IFERROR(VLOOKUP($B$149,C_400B,22,FALSE),DAY($B$149))</f>
        <v>25</v>
      </c>
      <c r="G149" s="188">
        <f>IFERROR(VLOOKUP($B$149,C_140,21,FALSE),DAY($B$149))</f>
        <v>25</v>
      </c>
      <c r="H149" s="188">
        <f>IFERROR(VLOOKUP($B$149,C_150,20,FALSE),DAY($B$149))</f>
        <v>25</v>
      </c>
      <c r="I149" s="188">
        <f>IFERROR(VLOOKUP($B$149,C_200,19,FALSE),DAY($B$149))</f>
        <v>25</v>
      </c>
      <c r="J149" s="188">
        <f>IFERROR(VLOOKUP($B$149,C_210,18,FALSE),DAY($B$149))</f>
        <v>25</v>
      </c>
      <c r="K149" s="188">
        <f>IFERROR(VLOOKUP($B$149,C_350,17,FALSE),DAY($B$149))</f>
        <v>25</v>
      </c>
      <c r="L149" s="188">
        <f>IFERROR(VLOOKUP($B$149,C_355,16,FALSE),DAY($B$149))</f>
        <v>25</v>
      </c>
      <c r="M149" s="188">
        <f>IFERROR(VLOOKUP($B$149,C_400,15,FALSE),DAY($B$149))</f>
        <v>25</v>
      </c>
      <c r="N149" s="188">
        <f>IFERROR(VLOOKUP($B$149,C_410,14,FALSE),DAY($B$149))</f>
        <v>25</v>
      </c>
      <c r="O149" s="188">
        <f>IFERROR(VLOOKUP($B$149,C_415,13,FALSE),DAY($B$149))</f>
        <v>25</v>
      </c>
      <c r="P149" s="188">
        <f>IFERROR(VLOOKUP($B$149,C_420,12,FALSE),DAY($B$149))</f>
        <v>25</v>
      </c>
      <c r="Q149" s="188">
        <f>IFERROR(VLOOKUP($B$149,C_430,11,FALSE),DAY($B$149))</f>
        <v>25</v>
      </c>
      <c r="R149" s="188">
        <f>IFERROR(VLOOKUP($B$149,C_440,10,FALSE),DAY($B$149))</f>
        <v>25</v>
      </c>
      <c r="S149" s="188">
        <f>IFERROR(VLOOKUP($B$149,C_450,9,FALSE),DAY($B$149))</f>
        <v>25</v>
      </c>
      <c r="T149" s="188">
        <f>IFERROR(VLOOKUP($B$149,C_460,8,FALSE),DAY($B$149))</f>
        <v>25</v>
      </c>
      <c r="U149" s="188">
        <f>IFERROR(VLOOKUP($B$149,C_470,7,FALSE),DAY($B$149))</f>
        <v>25</v>
      </c>
      <c r="V149" s="188">
        <f>IFERROR(VLOOKUP($B$149,C_480,6,FALSE),DAY($B$149))</f>
        <v>25</v>
      </c>
      <c r="W149" s="188">
        <f>IFERROR(VLOOKUP($B$149,C_490,5,FALSE),DAY($B$149))</f>
        <v>25</v>
      </c>
      <c r="X149" s="188">
        <f>IFERROR(VLOOKUP($B$149,C_600,4,FALSE),DAY($B$149))</f>
        <v>25</v>
      </c>
      <c r="Y149" s="188">
        <f>IFERROR(VLOOKUP($B$149,C_610,3,FALSE),DAY($B$149))</f>
        <v>25</v>
      </c>
      <c r="Z149" s="188">
        <f>IFERROR(VLOOKUP($B$149,C_620,2,FALSE),DAY($B$149))</f>
        <v>25</v>
      </c>
    </row>
    <row r="150" spans="1:26">
      <c r="A150" s="128" t="s">
        <v>103</v>
      </c>
      <c r="B150" s="187">
        <v>41968</v>
      </c>
      <c r="C150" s="188">
        <f>IFERROR(VLOOKUP($B$150,C_100,25,FALSE),DAY($B$150))</f>
        <v>26</v>
      </c>
      <c r="D150" s="188">
        <f>IFERROR(VLOOKUP($B$150,C_120,24,FALSE),DAY($B$150))</f>
        <v>26</v>
      </c>
      <c r="E150" s="188">
        <f>IFERROR(VLOOKUP($B$150,C_130,23,FALSE),DAY($B$150))</f>
        <v>26</v>
      </c>
      <c r="F150" s="188">
        <f>IFERROR(VLOOKUP($B$150,C_400B,22,FALSE),DAY($B$150))</f>
        <v>26</v>
      </c>
      <c r="G150" s="188">
        <f>IFERROR(VLOOKUP($B$150,C_140,21,FALSE),DAY($B$150))</f>
        <v>26</v>
      </c>
      <c r="H150" s="188">
        <f>IFERROR(VLOOKUP($B$150,C_150,20,FALSE),DAY($B$150))</f>
        <v>26</v>
      </c>
      <c r="I150" s="188">
        <f>IFERROR(VLOOKUP($B$150,C_200,19,FALSE),DAY($B$150))</f>
        <v>26</v>
      </c>
      <c r="J150" s="188">
        <f>IFERROR(VLOOKUP($B$150,C_210,18,FALSE),DAY($B$150))</f>
        <v>26</v>
      </c>
      <c r="K150" s="188">
        <f>IFERROR(VLOOKUP($B$150,C_350,17,FALSE),DAY($B$150))</f>
        <v>26</v>
      </c>
      <c r="L150" s="188">
        <f>IFERROR(VLOOKUP($B$150,C_355,16,FALSE),DAY($B$150))</f>
        <v>26</v>
      </c>
      <c r="M150" s="188">
        <f>IFERROR(VLOOKUP($B$150,C_400,15,FALSE),DAY($B$150))</f>
        <v>26</v>
      </c>
      <c r="N150" s="188">
        <f>IFERROR(VLOOKUP($B$150,C_410,14,FALSE),DAY($B$150))</f>
        <v>26</v>
      </c>
      <c r="O150" s="188">
        <f>IFERROR(VLOOKUP($B$150,C_415,13,FALSE),DAY($B$150))</f>
        <v>26</v>
      </c>
      <c r="P150" s="188">
        <f>IFERROR(VLOOKUP($B$150,C_420,12,FALSE),DAY($B$150))</f>
        <v>26</v>
      </c>
      <c r="Q150" s="188">
        <f>IFERROR(VLOOKUP($B$150,C_430,11,FALSE),DAY($B$150))</f>
        <v>26</v>
      </c>
      <c r="R150" s="188" t="str">
        <f>IFERROR(VLOOKUP($B$150,C_440,10,FALSE),DAY($B$150))</f>
        <v>◯</v>
      </c>
      <c r="S150" s="188">
        <f>IFERROR(VLOOKUP($B$150,C_450,9,FALSE),DAY($B$150))</f>
        <v>26</v>
      </c>
      <c r="T150" s="188">
        <f>IFERROR(VLOOKUP($B$150,C_460,8,FALSE),DAY($B$150))</f>
        <v>26</v>
      </c>
      <c r="U150" s="188">
        <f>IFERROR(VLOOKUP($B$150,C_470,7,FALSE),DAY($B$150))</f>
        <v>26</v>
      </c>
      <c r="V150" s="188">
        <f>IFERROR(VLOOKUP($B$150,C_480,6,FALSE),DAY($B$150))</f>
        <v>26</v>
      </c>
      <c r="W150" s="188">
        <f>IFERROR(VLOOKUP($B$150,C_490,5,FALSE),DAY($B$150))</f>
        <v>26</v>
      </c>
      <c r="X150" s="188">
        <f>IFERROR(VLOOKUP($B$150,C_600,4,FALSE),DAY($B$150))</f>
        <v>26</v>
      </c>
      <c r="Y150" s="188">
        <f>IFERROR(VLOOKUP($B$150,C_610,3,FALSE),DAY($B$150))</f>
        <v>26</v>
      </c>
      <c r="Z150" s="188">
        <f>IFERROR(VLOOKUP($B$150,C_620,2,FALSE),DAY($B$150))</f>
        <v>26</v>
      </c>
    </row>
    <row r="151" spans="1:26">
      <c r="A151" s="128" t="s">
        <v>104</v>
      </c>
      <c r="B151" s="187">
        <v>41969</v>
      </c>
      <c r="C151" s="188">
        <f>IFERROR(VLOOKUP($B$151,C_100,25,FALSE),DAY($B$151))</f>
        <v>27</v>
      </c>
      <c r="D151" s="188">
        <f>IFERROR(VLOOKUP($B$151,C_120,24,FALSE),DAY($B$151))</f>
        <v>27</v>
      </c>
      <c r="E151" s="188">
        <f>IFERROR(VLOOKUP($B$151,C_130,23,FALSE),DAY($B$151))</f>
        <v>27</v>
      </c>
      <c r="F151" s="188">
        <f>IFERROR(VLOOKUP($B$151,C_400B,22,FALSE),DAY($B$151))</f>
        <v>27</v>
      </c>
      <c r="G151" s="188">
        <f>IFERROR(VLOOKUP($B$151,C_140,21,FALSE),DAY($B$151))</f>
        <v>27</v>
      </c>
      <c r="H151" s="188">
        <f>IFERROR(VLOOKUP($B$151,C_150,20,FALSE),DAY($B$151))</f>
        <v>27</v>
      </c>
      <c r="I151" s="188">
        <f>IFERROR(VLOOKUP($B$151,C_200,19,FALSE),DAY($B$151))</f>
        <v>27</v>
      </c>
      <c r="J151" s="188">
        <f>IFERROR(VLOOKUP($B$151,C_210,18,FALSE),DAY($B$151))</f>
        <v>27</v>
      </c>
      <c r="K151" s="188">
        <f>IFERROR(VLOOKUP($B$151,C_350,17,FALSE),DAY($B$151))</f>
        <v>27</v>
      </c>
      <c r="L151" s="188">
        <f>IFERROR(VLOOKUP($B$151,C_355,16,FALSE),DAY($B$151))</f>
        <v>27</v>
      </c>
      <c r="M151" s="188">
        <f>IFERROR(VLOOKUP($B$151,C_400,15,FALSE),DAY($B$151))</f>
        <v>27</v>
      </c>
      <c r="N151" s="188">
        <f>IFERROR(VLOOKUP($B$151,C_410,14,FALSE),DAY($B$151))</f>
        <v>27</v>
      </c>
      <c r="O151" s="188">
        <f>IFERROR(VLOOKUP($B$151,C_415,13,FALSE),DAY($B$151))</f>
        <v>27</v>
      </c>
      <c r="P151" s="188">
        <f>IFERROR(VLOOKUP($B$151,C_420,12,FALSE),DAY($B$151))</f>
        <v>27</v>
      </c>
      <c r="Q151" s="188">
        <f>IFERROR(VLOOKUP($B$151,C_430,11,FALSE),DAY($B$151))</f>
        <v>27</v>
      </c>
      <c r="R151" s="188">
        <f>IFERROR(VLOOKUP($B$151,C_440,10,FALSE),DAY($B$151))</f>
        <v>27</v>
      </c>
      <c r="S151" s="188">
        <f>IFERROR(VLOOKUP($B$151,C_450,9,FALSE),DAY($B$151))</f>
        <v>27</v>
      </c>
      <c r="T151" s="188">
        <f>IFERROR(VLOOKUP($B$151,C_460,8,FALSE),DAY($B$151))</f>
        <v>27</v>
      </c>
      <c r="U151" s="188">
        <f>IFERROR(VLOOKUP($B$151,C_470,7,FALSE),DAY($B$151))</f>
        <v>27</v>
      </c>
      <c r="V151" s="188">
        <f>IFERROR(VLOOKUP($B$151,C_480,6,FALSE),DAY($B$151))</f>
        <v>27</v>
      </c>
      <c r="W151" s="188">
        <f>IFERROR(VLOOKUP($B$151,C_490,5,FALSE),DAY($B$151))</f>
        <v>27</v>
      </c>
      <c r="X151" s="188">
        <f>IFERROR(VLOOKUP($B$151,C_600,4,FALSE),DAY($B$151))</f>
        <v>27</v>
      </c>
      <c r="Y151" s="188">
        <f>IFERROR(VLOOKUP($B$151,C_610,3,FALSE),DAY($B$151))</f>
        <v>27</v>
      </c>
      <c r="Z151" s="188">
        <f>IFERROR(VLOOKUP($B$151,C_620,2,FALSE),DAY($B$151))</f>
        <v>27</v>
      </c>
    </row>
    <row r="152" spans="1:26">
      <c r="A152" s="128" t="s">
        <v>105</v>
      </c>
      <c r="B152" s="187">
        <v>41970</v>
      </c>
      <c r="C152" s="188">
        <f>IFERROR(VLOOKUP($B$152,C_100,25,FALSE),DAY($B$152))</f>
        <v>28</v>
      </c>
      <c r="D152" s="188">
        <f>IFERROR(VLOOKUP($B$152,C_120,24,FALSE),DAY($B$152))</f>
        <v>28</v>
      </c>
      <c r="E152" s="188">
        <f>IFERROR(VLOOKUP($B$152,C_130,23,FALSE),DAY($B$152))</f>
        <v>28</v>
      </c>
      <c r="F152" s="188">
        <f>IFERROR(VLOOKUP($B$152,C_400B,22,FALSE),DAY($B$152))</f>
        <v>28</v>
      </c>
      <c r="G152" s="188">
        <f>IFERROR(VLOOKUP($B$152,C_140,21,FALSE),DAY($B$152))</f>
        <v>28</v>
      </c>
      <c r="H152" s="188">
        <f>IFERROR(VLOOKUP($B$152,C_150,20,FALSE),DAY($B$152))</f>
        <v>28</v>
      </c>
      <c r="I152" s="188">
        <f>IFERROR(VLOOKUP($B$152,C_200,19,FALSE),DAY($B$152))</f>
        <v>28</v>
      </c>
      <c r="J152" s="188">
        <f>IFERROR(VLOOKUP($B$152,C_210,18,FALSE),DAY($B$152))</f>
        <v>28</v>
      </c>
      <c r="K152" s="188">
        <f>IFERROR(VLOOKUP($B$152,C_350,17,FALSE),DAY($B$152))</f>
        <v>28</v>
      </c>
      <c r="L152" s="188">
        <f>IFERROR(VLOOKUP($B$152,C_355,16,FALSE),DAY($B$152))</f>
        <v>28</v>
      </c>
      <c r="M152" s="188">
        <f>IFERROR(VLOOKUP($B$152,C_400,15,FALSE),DAY($B$152))</f>
        <v>28</v>
      </c>
      <c r="N152" s="188">
        <f>IFERROR(VLOOKUP($B$152,C_410,14,FALSE),DAY($B$152))</f>
        <v>28</v>
      </c>
      <c r="O152" s="188">
        <f>IFERROR(VLOOKUP($B$152,C_415,13,FALSE),DAY($B$152))</f>
        <v>28</v>
      </c>
      <c r="P152" s="188">
        <f>IFERROR(VLOOKUP($B$152,C_420,12,FALSE),DAY($B$152))</f>
        <v>28</v>
      </c>
      <c r="Q152" s="188">
        <f>IFERROR(VLOOKUP($B$152,C_430,11,FALSE),DAY($B$152))</f>
        <v>28</v>
      </c>
      <c r="R152" s="188">
        <f>IFERROR(VLOOKUP($B$152,C_440,10,FALSE),DAY($B$152))</f>
        <v>28</v>
      </c>
      <c r="S152" s="188">
        <f>IFERROR(VLOOKUP($B$152,C_450,9,FALSE),DAY($B$152))</f>
        <v>28</v>
      </c>
      <c r="T152" s="188">
        <f>IFERROR(VLOOKUP($B$152,C_460,8,FALSE),DAY($B$152))</f>
        <v>28</v>
      </c>
      <c r="U152" s="188">
        <f>IFERROR(VLOOKUP($B$152,C_470,7,FALSE),DAY($B$152))</f>
        <v>28</v>
      </c>
      <c r="V152" s="188">
        <f>IFERROR(VLOOKUP($B$152,C_480,6,FALSE),DAY($B$152))</f>
        <v>28</v>
      </c>
      <c r="W152" s="188">
        <f>IFERROR(VLOOKUP($B$152,C_490,5,FALSE),DAY($B$152))</f>
        <v>28</v>
      </c>
      <c r="X152" s="188">
        <f>IFERROR(VLOOKUP($B$152,C_600,4,FALSE),DAY($B$152))</f>
        <v>28</v>
      </c>
      <c r="Y152" s="188">
        <f>IFERROR(VLOOKUP($B$152,C_610,3,FALSE),DAY($B$152))</f>
        <v>28</v>
      </c>
      <c r="Z152" s="188">
        <f>IFERROR(VLOOKUP($B$152,C_620,2,FALSE),DAY($B$152))</f>
        <v>28</v>
      </c>
    </row>
    <row r="153" spans="1:26">
      <c r="A153" s="128" t="s">
        <v>106</v>
      </c>
      <c r="B153" s="187">
        <v>41971</v>
      </c>
      <c r="C153" s="188">
        <f>IFERROR(VLOOKUP($B$153,C_100,25,FALSE),DAY($B$153))</f>
        <v>29</v>
      </c>
      <c r="D153" s="188">
        <f>IFERROR(VLOOKUP($B$153,C_120,24,FALSE),DAY($B$153))</f>
        <v>29</v>
      </c>
      <c r="E153" s="188">
        <f>IFERROR(VLOOKUP($B$153,C_130,23,FALSE),DAY($B$153))</f>
        <v>29</v>
      </c>
      <c r="F153" s="188">
        <f>IFERROR(VLOOKUP($B$153,C_400B,22,FALSE),DAY($B$153))</f>
        <v>29</v>
      </c>
      <c r="G153" s="188">
        <f>IFERROR(VLOOKUP($B$153,C_140,21,FALSE),DAY($B$153))</f>
        <v>29</v>
      </c>
      <c r="H153" s="188">
        <f>IFERROR(VLOOKUP($B$153,C_150,20,FALSE),DAY($B$153))</f>
        <v>29</v>
      </c>
      <c r="I153" s="188">
        <f>IFERROR(VLOOKUP($B$153,C_200,19,FALSE),DAY($B$153))</f>
        <v>29</v>
      </c>
      <c r="J153" s="188">
        <f>IFERROR(VLOOKUP($B$153,C_210,18,FALSE),DAY($B$153))</f>
        <v>29</v>
      </c>
      <c r="K153" s="188">
        <f>IFERROR(VLOOKUP($B$153,C_350,17,FALSE),DAY($B$153))</f>
        <v>29</v>
      </c>
      <c r="L153" s="188">
        <f>IFERROR(VLOOKUP($B$153,C_355,16,FALSE),DAY($B$153))</f>
        <v>29</v>
      </c>
      <c r="M153" s="188">
        <f>IFERROR(VLOOKUP($B$153,C_400,15,FALSE),DAY($B$153))</f>
        <v>29</v>
      </c>
      <c r="N153" s="188">
        <f>IFERROR(VLOOKUP($B$153,C_410,14,FALSE),DAY($B$153))</f>
        <v>29</v>
      </c>
      <c r="O153" s="188">
        <f>IFERROR(VLOOKUP($B$153,C_415,13,FALSE),DAY($B$153))</f>
        <v>29</v>
      </c>
      <c r="P153" s="188">
        <f>IFERROR(VLOOKUP($B$153,C_420,12,FALSE),DAY($B$153))</f>
        <v>29</v>
      </c>
      <c r="Q153" s="188">
        <f>IFERROR(VLOOKUP($B$153,C_430,11,FALSE),DAY($B$153))</f>
        <v>29</v>
      </c>
      <c r="R153" s="188">
        <f>IFERROR(VLOOKUP($B$153,C_440,10,FALSE),DAY($B$153))</f>
        <v>29</v>
      </c>
      <c r="S153" s="188">
        <f>IFERROR(VLOOKUP($B$153,C_450,9,FALSE),DAY($B$153))</f>
        <v>29</v>
      </c>
      <c r="T153" s="188">
        <f>IFERROR(VLOOKUP($B$153,C_460,8,FALSE),DAY($B$153))</f>
        <v>29</v>
      </c>
      <c r="U153" s="188">
        <f>IFERROR(VLOOKUP($B$153,C_470,7,FALSE),DAY($B$153))</f>
        <v>29</v>
      </c>
      <c r="V153" s="188">
        <f>IFERROR(VLOOKUP($B$153,C_480,6,FALSE),DAY($B$153))</f>
        <v>29</v>
      </c>
      <c r="W153" s="188">
        <f>IFERROR(VLOOKUP($B$153,C_490,5,FALSE),DAY($B$153))</f>
        <v>29</v>
      </c>
      <c r="X153" s="188">
        <f>IFERROR(VLOOKUP($B$153,C_600,4,FALSE),DAY($B$153))</f>
        <v>29</v>
      </c>
      <c r="Y153" s="188">
        <f>IFERROR(VLOOKUP($B$153,C_610,3,FALSE),DAY($B$153))</f>
        <v>29</v>
      </c>
      <c r="Z153" s="188">
        <f>IFERROR(VLOOKUP($B$153,C_620,2,FALSE),DAY($B$153))</f>
        <v>29</v>
      </c>
    </row>
    <row r="154" spans="1:26">
      <c r="A154" s="128" t="s">
        <v>107</v>
      </c>
      <c r="B154" s="187">
        <v>41972</v>
      </c>
      <c r="C154" s="188">
        <f>IFERROR(VLOOKUP($B$154,C_100,25,FALSE),DAY($B$154))</f>
        <v>30</v>
      </c>
      <c r="D154" s="188">
        <f>IFERROR(VLOOKUP($B$154,C_120,24,FALSE),DAY($B$154))</f>
        <v>30</v>
      </c>
      <c r="E154" s="188">
        <f>IFERROR(VLOOKUP($B$154,C_130,23,FALSE),DAY($B$154))</f>
        <v>30</v>
      </c>
      <c r="F154" s="188">
        <f>IFERROR(VLOOKUP($B$154,C_400B,22,FALSE),DAY($B$154))</f>
        <v>30</v>
      </c>
      <c r="G154" s="188">
        <f>IFERROR(VLOOKUP($B$154,C_140,21,FALSE),DAY($B$154))</f>
        <v>30</v>
      </c>
      <c r="H154" s="188">
        <f>IFERROR(VLOOKUP($B$154,C_150,20,FALSE),DAY($B$154))</f>
        <v>30</v>
      </c>
      <c r="I154" s="188">
        <f>IFERROR(VLOOKUP($B$154,C_200,19,FALSE),DAY($B$154))</f>
        <v>30</v>
      </c>
      <c r="J154" s="188">
        <f>IFERROR(VLOOKUP($B$154,C_210,18,FALSE),DAY($B$154))</f>
        <v>30</v>
      </c>
      <c r="K154" s="188">
        <f>IFERROR(VLOOKUP($B$154,C_350,17,FALSE),DAY($B$154))</f>
        <v>30</v>
      </c>
      <c r="L154" s="188">
        <f>IFERROR(VLOOKUP($B$154,C_355,16,FALSE),DAY($B$154))</f>
        <v>30</v>
      </c>
      <c r="M154" s="188">
        <f>IFERROR(VLOOKUP($B$154,C_400,15,FALSE),DAY($B$154))</f>
        <v>30</v>
      </c>
      <c r="N154" s="188">
        <f>IFERROR(VLOOKUP($B$154,C_410,14,FALSE),DAY($B$154))</f>
        <v>30</v>
      </c>
      <c r="O154" s="188">
        <f>IFERROR(VLOOKUP($B$154,C_415,13,FALSE),DAY($B$154))</f>
        <v>30</v>
      </c>
      <c r="P154" s="188">
        <f>IFERROR(VLOOKUP($B$154,C_420,12,FALSE),DAY($B$154))</f>
        <v>30</v>
      </c>
      <c r="Q154" s="188">
        <f>IFERROR(VLOOKUP($B$154,C_430,11,FALSE),DAY($B$154))</f>
        <v>30</v>
      </c>
      <c r="R154" s="188">
        <f>IFERROR(VLOOKUP($B$154,C_440,10,FALSE),DAY($B$154))</f>
        <v>30</v>
      </c>
      <c r="S154" s="188">
        <f>IFERROR(VLOOKUP($B$154,C_450,9,FALSE),DAY($B$154))</f>
        <v>30</v>
      </c>
      <c r="T154" s="188">
        <f>IFERROR(VLOOKUP($B$154,C_460,8,FALSE),DAY($B$154))</f>
        <v>30</v>
      </c>
      <c r="U154" s="188">
        <f>IFERROR(VLOOKUP($B$154,C_470,7,FALSE),DAY($B$154))</f>
        <v>30</v>
      </c>
      <c r="V154" s="188">
        <f>IFERROR(VLOOKUP($B$154,C_480,6,FALSE),DAY($B$154))</f>
        <v>30</v>
      </c>
      <c r="W154" s="188">
        <f>IFERROR(VLOOKUP($B$154,C_490,5,FALSE),DAY($B$154))</f>
        <v>30</v>
      </c>
      <c r="X154" s="188">
        <f>IFERROR(VLOOKUP($B$154,C_600,4,FALSE),DAY($B$154))</f>
        <v>30</v>
      </c>
      <c r="Y154" s="188">
        <f>IFERROR(VLOOKUP($B$154,C_610,3,FALSE),DAY($B$154))</f>
        <v>30</v>
      </c>
      <c r="Z154" s="188">
        <f>IFERROR(VLOOKUP($B$154,C_620,2,FALSE),DAY($B$154))</f>
        <v>30</v>
      </c>
    </row>
    <row r="155" spans="1:26">
      <c r="A155" s="182" t="s">
        <v>108</v>
      </c>
      <c r="B155" s="186">
        <v>41973</v>
      </c>
      <c r="C155" s="188">
        <f>IFERROR(VLOOKUP($B$155,C_100,25,FALSE),DAY($B$155))</f>
        <v>1</v>
      </c>
      <c r="D155" s="188">
        <f>IFERROR(VLOOKUP($B$155,C_120,24,FALSE),DAY($B$155))</f>
        <v>1</v>
      </c>
      <c r="E155" s="188">
        <f>IFERROR(VLOOKUP($B$155,C_130,23,FALSE),DAY($B$155))</f>
        <v>1</v>
      </c>
      <c r="F155" s="188">
        <f>IFERROR(VLOOKUP($B$155,C_400B,22,FALSE),DAY($B$155))</f>
        <v>1</v>
      </c>
      <c r="G155" s="188">
        <f>IFERROR(VLOOKUP($B$155,C_140,21,FALSE),DAY($B$155))</f>
        <v>1</v>
      </c>
      <c r="H155" s="188">
        <f>IFERROR(VLOOKUP($B$155,C_150,20,FALSE),DAY($B$155))</f>
        <v>1</v>
      </c>
      <c r="I155" s="188">
        <f>IFERROR(VLOOKUP($B$155,C_200,19,FALSE),DAY($B$155))</f>
        <v>1</v>
      </c>
      <c r="J155" s="188">
        <f>IFERROR(VLOOKUP($B$155,C_210,18,FALSE),DAY($B$155))</f>
        <v>1</v>
      </c>
      <c r="K155" s="188">
        <f>IFERROR(VLOOKUP($B$155,C_350,17,FALSE),DAY($B$155))</f>
        <v>1</v>
      </c>
      <c r="L155" s="188">
        <f>IFERROR(VLOOKUP($B$155,C_355,16,FALSE),DAY($B$155))</f>
        <v>1</v>
      </c>
      <c r="M155" s="188">
        <f>IFERROR(VLOOKUP($B$155,C_400,15,FALSE),DAY($B$155))</f>
        <v>1</v>
      </c>
      <c r="N155" s="188">
        <f>IFERROR(VLOOKUP($B$155,C_410,14,FALSE),DAY($B$155))</f>
        <v>1</v>
      </c>
      <c r="O155" s="188">
        <f>IFERROR(VLOOKUP($B$155,C_415,13,FALSE),DAY($B$155))</f>
        <v>1</v>
      </c>
      <c r="P155" s="188">
        <f>IFERROR(VLOOKUP($B$155,C_420,12,FALSE),DAY($B$155))</f>
        <v>1</v>
      </c>
      <c r="Q155" s="188">
        <f>IFERROR(VLOOKUP($B$155,C_430,11,FALSE),DAY($B$155))</f>
        <v>1</v>
      </c>
      <c r="R155" s="188">
        <f>IFERROR(VLOOKUP($B$155,C_440,10,FALSE),DAY($B$155))</f>
        <v>1</v>
      </c>
      <c r="S155" s="188">
        <f>IFERROR(VLOOKUP($B$155,C_450,9,FALSE),DAY($B$155))</f>
        <v>1</v>
      </c>
      <c r="T155" s="188">
        <f>IFERROR(VLOOKUP($B$155,C_460,8,FALSE),DAY($B$155))</f>
        <v>1</v>
      </c>
      <c r="U155" s="188">
        <f>IFERROR(VLOOKUP($B$155,C_470,7,FALSE),DAY($B$155))</f>
        <v>1</v>
      </c>
      <c r="V155" s="188">
        <f>IFERROR(VLOOKUP($B$155,C_480,6,FALSE),DAY($B$155))</f>
        <v>1</v>
      </c>
      <c r="W155" s="188">
        <f>IFERROR(VLOOKUP($B$155,C_490,5,FALSE),DAY($B$155))</f>
        <v>1</v>
      </c>
      <c r="X155" s="188">
        <f>IFERROR(VLOOKUP($B$155,C_600,4,FALSE),DAY($B$155))</f>
        <v>1</v>
      </c>
      <c r="Y155" s="188">
        <f>IFERROR(VLOOKUP($B$155,C_610,3,FALSE),DAY($B$155))</f>
        <v>1</v>
      </c>
      <c r="Z155" s="188">
        <f>IFERROR(VLOOKUP($B$155,C_620,2,FALSE),DAY($B$155))</f>
        <v>1</v>
      </c>
    </row>
    <row r="156" spans="1:26">
      <c r="A156" s="182" t="s">
        <v>102</v>
      </c>
      <c r="B156" s="186">
        <v>41974</v>
      </c>
      <c r="C156" s="188">
        <f>IFERROR(VLOOKUP($B$156,C_100,25,FALSE),DAY($B$156))</f>
        <v>2</v>
      </c>
      <c r="D156" s="188">
        <f>IFERROR(VLOOKUP($B$156,C_120,24,FALSE),DAY($B$156))</f>
        <v>2</v>
      </c>
      <c r="E156" s="188">
        <f>IFERROR(VLOOKUP($B$156,C_130,23,FALSE),DAY($B$156))</f>
        <v>2</v>
      </c>
      <c r="F156" s="188">
        <f>IFERROR(VLOOKUP($B$156,C_400B,22,FALSE),DAY($B$156))</f>
        <v>2</v>
      </c>
      <c r="G156" s="188">
        <f>IFERROR(VLOOKUP($B$156,C_140,21,FALSE),DAY($B$156))</f>
        <v>2</v>
      </c>
      <c r="H156" s="188">
        <f>IFERROR(VLOOKUP($B$156,C_150,20,FALSE),DAY($B$156))</f>
        <v>2</v>
      </c>
      <c r="I156" s="188">
        <f>IFERROR(VLOOKUP($B$156,C_200,19,FALSE),DAY($B$156))</f>
        <v>2</v>
      </c>
      <c r="J156" s="188">
        <f>IFERROR(VLOOKUP($B$156,C_210,18,FALSE),DAY($B$156))</f>
        <v>2</v>
      </c>
      <c r="K156" s="188">
        <f>IFERROR(VLOOKUP($B$156,C_350,17,FALSE),DAY($B$156))</f>
        <v>2</v>
      </c>
      <c r="L156" s="188">
        <f>IFERROR(VLOOKUP($B$156,C_355,16,FALSE),DAY($B$156))</f>
        <v>2</v>
      </c>
      <c r="M156" s="188">
        <f>IFERROR(VLOOKUP($B$156,C_400,15,FALSE),DAY($B$156))</f>
        <v>2</v>
      </c>
      <c r="N156" s="188">
        <f>IFERROR(VLOOKUP($B$156,C_410,14,FALSE),DAY($B$156))</f>
        <v>2</v>
      </c>
      <c r="O156" s="188">
        <f>IFERROR(VLOOKUP($B$156,C_415,13,FALSE),DAY($B$156))</f>
        <v>2</v>
      </c>
      <c r="P156" s="188">
        <f>IFERROR(VLOOKUP($B$156,C_420,12,FALSE),DAY($B$156))</f>
        <v>2</v>
      </c>
      <c r="Q156" s="188">
        <f>IFERROR(VLOOKUP($B$156,C_430,11,FALSE),DAY($B$156))</f>
        <v>2</v>
      </c>
      <c r="R156" s="188">
        <f>IFERROR(VLOOKUP($B$156,C_440,10,FALSE),DAY($B$156))</f>
        <v>2</v>
      </c>
      <c r="S156" s="188">
        <f>IFERROR(VLOOKUP($B$156,C_450,9,FALSE),DAY($B$156))</f>
        <v>2</v>
      </c>
      <c r="T156" s="188">
        <f>IFERROR(VLOOKUP($B$156,C_460,8,FALSE),DAY($B$156))</f>
        <v>2</v>
      </c>
      <c r="U156" s="188">
        <f>IFERROR(VLOOKUP($B$156,C_470,7,FALSE),DAY($B$156))</f>
        <v>2</v>
      </c>
      <c r="V156" s="188">
        <f>IFERROR(VLOOKUP($B$156,C_480,6,FALSE),DAY($B$156))</f>
        <v>2</v>
      </c>
      <c r="W156" s="188">
        <f>IFERROR(VLOOKUP($B$156,C_490,5,FALSE),DAY($B$156))</f>
        <v>2</v>
      </c>
      <c r="X156" s="188">
        <f>IFERROR(VLOOKUP($B$156,C_600,4,FALSE),DAY($B$156))</f>
        <v>2</v>
      </c>
      <c r="Y156" s="188">
        <f>IFERROR(VLOOKUP($B$156,C_610,3,FALSE),DAY($B$156))</f>
        <v>2</v>
      </c>
      <c r="Z156" s="188">
        <f>IFERROR(VLOOKUP($B$156,C_620,2,FALSE),DAY($B$156))</f>
        <v>2</v>
      </c>
    </row>
    <row r="157" spans="1:26">
      <c r="A157" s="128" t="s">
        <v>103</v>
      </c>
      <c r="B157" s="187">
        <v>41975</v>
      </c>
      <c r="C157" s="188">
        <f>IFERROR(VLOOKUP($B$157,C_100,25,FALSE),DAY($B$157))</f>
        <v>3</v>
      </c>
      <c r="D157" s="188">
        <f>IFERROR(VLOOKUP($B$157,C_120,24,FALSE),DAY($B$157))</f>
        <v>3</v>
      </c>
      <c r="E157" s="188">
        <f>IFERROR(VLOOKUP($B$157,C_130,23,FALSE),DAY($B$157))</f>
        <v>3</v>
      </c>
      <c r="F157" s="188">
        <f>IFERROR(VLOOKUP($B$157,C_400B,22,FALSE),DAY($B$157))</f>
        <v>3</v>
      </c>
      <c r="G157" s="188">
        <f>IFERROR(VLOOKUP($B$157,C_140,21,FALSE),DAY($B$157))</f>
        <v>3</v>
      </c>
      <c r="H157" s="188">
        <f>IFERROR(VLOOKUP($B$157,C_150,20,FALSE),DAY($B$157))</f>
        <v>3</v>
      </c>
      <c r="I157" s="188">
        <f>IFERROR(VLOOKUP($B$157,C_200,19,FALSE),DAY($B$157))</f>
        <v>3</v>
      </c>
      <c r="J157" s="188">
        <f>IFERROR(VLOOKUP($B$157,C_210,18,FALSE),DAY($B$157))</f>
        <v>3</v>
      </c>
      <c r="K157" s="188">
        <f>IFERROR(VLOOKUP($B$157,C_350,17,FALSE),DAY($B$157))</f>
        <v>3</v>
      </c>
      <c r="L157" s="188">
        <f>IFERROR(VLOOKUP($B$157,C_355,16,FALSE),DAY($B$157))</f>
        <v>3</v>
      </c>
      <c r="M157" s="188">
        <f>IFERROR(VLOOKUP($B$157,C_400,15,FALSE),DAY($B$157))</f>
        <v>3</v>
      </c>
      <c r="N157" s="188">
        <f>IFERROR(VLOOKUP($B$157,C_410,14,FALSE),DAY($B$157))</f>
        <v>3</v>
      </c>
      <c r="O157" s="188">
        <f>IFERROR(VLOOKUP($B$157,C_415,13,FALSE),DAY($B$157))</f>
        <v>3</v>
      </c>
      <c r="P157" s="188">
        <f>IFERROR(VLOOKUP($B$157,C_420,12,FALSE),DAY($B$157))</f>
        <v>3</v>
      </c>
      <c r="Q157" s="188">
        <f>IFERROR(VLOOKUP($B$157,C_430,11,FALSE),DAY($B$157))</f>
        <v>3</v>
      </c>
      <c r="R157" s="188">
        <f>IFERROR(VLOOKUP($B$157,C_440,10,FALSE),DAY($B$157))</f>
        <v>3</v>
      </c>
      <c r="S157" s="188">
        <f>IFERROR(VLOOKUP($B$157,C_450,9,FALSE),DAY($B$157))</f>
        <v>3</v>
      </c>
      <c r="T157" s="188">
        <f>IFERROR(VLOOKUP($B$157,C_460,8,FALSE),DAY($B$157))</f>
        <v>3</v>
      </c>
      <c r="U157" s="188">
        <f>IFERROR(VLOOKUP($B$157,C_470,7,FALSE),DAY($B$157))</f>
        <v>3</v>
      </c>
      <c r="V157" s="188">
        <f>IFERROR(VLOOKUP($B$157,C_480,6,FALSE),DAY($B$157))</f>
        <v>3</v>
      </c>
      <c r="W157" s="188">
        <f>IFERROR(VLOOKUP($B$157,C_490,5,FALSE),DAY($B$157))</f>
        <v>3</v>
      </c>
      <c r="X157" s="188">
        <f>IFERROR(VLOOKUP($B$157,C_600,4,FALSE),DAY($B$157))</f>
        <v>3</v>
      </c>
      <c r="Y157" s="188">
        <f>IFERROR(VLOOKUP($B$157,C_610,3,FALSE),DAY($B$157))</f>
        <v>3</v>
      </c>
      <c r="Z157" s="188">
        <f>IFERROR(VLOOKUP($B$157,C_620,2,FALSE),DAY($B$157))</f>
        <v>3</v>
      </c>
    </row>
    <row r="158" spans="1:26">
      <c r="A158" s="128" t="s">
        <v>104</v>
      </c>
      <c r="B158" s="187">
        <v>41976</v>
      </c>
      <c r="C158" s="188">
        <f>IFERROR(VLOOKUP($B$158,C_100,25,FALSE),DAY($B$158))</f>
        <v>4</v>
      </c>
      <c r="D158" s="188">
        <f>IFERROR(VLOOKUP($B$158,C_120,24,FALSE),DAY($B$158))</f>
        <v>4</v>
      </c>
      <c r="E158" s="188">
        <f>IFERROR(VLOOKUP($B$158,C_130,23,FALSE),DAY($B$158))</f>
        <v>4</v>
      </c>
      <c r="F158" s="188">
        <f>IFERROR(VLOOKUP($B$158,C_400B,22,FALSE),DAY($B$158))</f>
        <v>4</v>
      </c>
      <c r="G158" s="188">
        <f>IFERROR(VLOOKUP($B$158,C_140,21,FALSE),DAY($B$158))</f>
        <v>4</v>
      </c>
      <c r="H158" s="188">
        <f>IFERROR(VLOOKUP($B$158,C_150,20,FALSE),DAY($B$158))</f>
        <v>4</v>
      </c>
      <c r="I158" s="188">
        <f>IFERROR(VLOOKUP($B$158,C_200,19,FALSE),DAY($B$158))</f>
        <v>4</v>
      </c>
      <c r="J158" s="188">
        <f>IFERROR(VLOOKUP($B$158,C_210,18,FALSE),DAY($B$158))</f>
        <v>4</v>
      </c>
      <c r="K158" s="188">
        <f>IFERROR(VLOOKUP($B$158,C_350,17,FALSE),DAY($B$158))</f>
        <v>4</v>
      </c>
      <c r="L158" s="188">
        <f>IFERROR(VLOOKUP($B$158,C_355,16,FALSE),DAY($B$158))</f>
        <v>4</v>
      </c>
      <c r="M158" s="188">
        <f>IFERROR(VLOOKUP($B$158,C_400,15,FALSE),DAY($B$158))</f>
        <v>4</v>
      </c>
      <c r="N158" s="188">
        <f>IFERROR(VLOOKUP($B$158,C_410,14,FALSE),DAY($B$158))</f>
        <v>4</v>
      </c>
      <c r="O158" s="188">
        <f>IFERROR(VLOOKUP($B$158,C_415,13,FALSE),DAY($B$158))</f>
        <v>4</v>
      </c>
      <c r="P158" s="188">
        <f>IFERROR(VLOOKUP($B$158,C_420,12,FALSE),DAY($B$158))</f>
        <v>4</v>
      </c>
      <c r="Q158" s="188">
        <f>IFERROR(VLOOKUP($B$158,C_430,11,FALSE),DAY($B$158))</f>
        <v>4</v>
      </c>
      <c r="R158" s="188">
        <f>IFERROR(VLOOKUP($B$158,C_440,10,FALSE),DAY($B$158))</f>
        <v>4</v>
      </c>
      <c r="S158" s="188">
        <f>IFERROR(VLOOKUP($B$158,C_450,9,FALSE),DAY($B$158))</f>
        <v>4</v>
      </c>
      <c r="T158" s="188">
        <f>IFERROR(VLOOKUP($B$158,C_460,8,FALSE),DAY($B$158))</f>
        <v>4</v>
      </c>
      <c r="U158" s="188">
        <f>IFERROR(VLOOKUP($B$158,C_470,7,FALSE),DAY($B$158))</f>
        <v>4</v>
      </c>
      <c r="V158" s="188">
        <f>IFERROR(VLOOKUP($B$158,C_480,6,FALSE),DAY($B$158))</f>
        <v>4</v>
      </c>
      <c r="W158" s="188">
        <f>IFERROR(VLOOKUP($B$158,C_490,5,FALSE),DAY($B$158))</f>
        <v>4</v>
      </c>
      <c r="X158" s="188">
        <f>IFERROR(VLOOKUP($B$158,C_600,4,FALSE),DAY($B$158))</f>
        <v>4</v>
      </c>
      <c r="Y158" s="188">
        <f>IFERROR(VLOOKUP($B$158,C_610,3,FALSE),DAY($B$158))</f>
        <v>4</v>
      </c>
      <c r="Z158" s="188">
        <f>IFERROR(VLOOKUP($B$158,C_620,2,FALSE),DAY($B$158))</f>
        <v>4</v>
      </c>
    </row>
    <row r="159" spans="1:26">
      <c r="A159" s="128" t="s">
        <v>105</v>
      </c>
      <c r="B159" s="187">
        <v>41977</v>
      </c>
      <c r="C159" s="188">
        <f>IFERROR(VLOOKUP($B$159,C_100,25,FALSE),DAY($B$159))</f>
        <v>5</v>
      </c>
      <c r="D159" s="188">
        <f>IFERROR(VLOOKUP($B$159,C_120,24,FALSE),DAY($B$159))</f>
        <v>5</v>
      </c>
      <c r="E159" s="188">
        <f>IFERROR(VLOOKUP($B$159,C_130,23,FALSE),DAY($B$159))</f>
        <v>5</v>
      </c>
      <c r="F159" s="188">
        <f>IFERROR(VLOOKUP($B$159,C_400B,22,FALSE),DAY($B$159))</f>
        <v>5</v>
      </c>
      <c r="G159" s="188">
        <f>IFERROR(VLOOKUP($B$159,C_140,21,FALSE),DAY($B$159))</f>
        <v>5</v>
      </c>
      <c r="H159" s="188">
        <f>IFERROR(VLOOKUP($B$159,C_150,20,FALSE),DAY($B$159))</f>
        <v>5</v>
      </c>
      <c r="I159" s="188">
        <f>IFERROR(VLOOKUP($B$159,C_200,19,FALSE),DAY($B$159))</f>
        <v>5</v>
      </c>
      <c r="J159" s="188">
        <f>IFERROR(VLOOKUP($B$159,C_210,18,FALSE),DAY($B$159))</f>
        <v>5</v>
      </c>
      <c r="K159" s="188">
        <f>IFERROR(VLOOKUP($B$159,C_350,17,FALSE),DAY($B$159))</f>
        <v>5</v>
      </c>
      <c r="L159" s="188">
        <f>IFERROR(VLOOKUP($B$159,C_355,16,FALSE),DAY($B$159))</f>
        <v>5</v>
      </c>
      <c r="M159" s="188">
        <f>IFERROR(VLOOKUP($B$159,C_400,15,FALSE),DAY($B$159))</f>
        <v>5</v>
      </c>
      <c r="N159" s="188">
        <f>IFERROR(VLOOKUP($B$159,C_410,14,FALSE),DAY($B$159))</f>
        <v>5</v>
      </c>
      <c r="O159" s="188">
        <f>IFERROR(VLOOKUP($B$159,C_415,13,FALSE),DAY($B$159))</f>
        <v>5</v>
      </c>
      <c r="P159" s="188">
        <f>IFERROR(VLOOKUP($B$159,C_420,12,FALSE),DAY($B$159))</f>
        <v>5</v>
      </c>
      <c r="Q159" s="188">
        <f>IFERROR(VLOOKUP($B$159,C_430,11,FALSE),DAY($B$159))</f>
        <v>5</v>
      </c>
      <c r="R159" s="188">
        <f>IFERROR(VLOOKUP($B$159,C_440,10,FALSE),DAY($B$159))</f>
        <v>5</v>
      </c>
      <c r="S159" s="188">
        <f>IFERROR(VLOOKUP($B$159,C_450,9,FALSE),DAY($B$159))</f>
        <v>5</v>
      </c>
      <c r="T159" s="188">
        <f>IFERROR(VLOOKUP($B$159,C_460,8,FALSE),DAY($B$159))</f>
        <v>5</v>
      </c>
      <c r="U159" s="188">
        <f>IFERROR(VLOOKUP($B$159,C_470,7,FALSE),DAY($B$159))</f>
        <v>5</v>
      </c>
      <c r="V159" s="188">
        <f>IFERROR(VLOOKUP($B$159,C_480,6,FALSE),DAY($B$159))</f>
        <v>5</v>
      </c>
      <c r="W159" s="188">
        <f>IFERROR(VLOOKUP($B$159,C_490,5,FALSE),DAY($B$159))</f>
        <v>5</v>
      </c>
      <c r="X159" s="188">
        <f>IFERROR(VLOOKUP($B$159,C_600,4,FALSE),DAY($B$159))</f>
        <v>5</v>
      </c>
      <c r="Y159" s="188">
        <f>IFERROR(VLOOKUP($B$159,C_610,3,FALSE),DAY($B$159))</f>
        <v>5</v>
      </c>
      <c r="Z159" s="188">
        <f>IFERROR(VLOOKUP($B$159,C_620,2,FALSE),DAY($B$159))</f>
        <v>5</v>
      </c>
    </row>
    <row r="160" spans="1:26">
      <c r="A160" s="128" t="s">
        <v>106</v>
      </c>
      <c r="B160" s="187">
        <v>41978</v>
      </c>
      <c r="C160" s="188">
        <f>IFERROR(VLOOKUP($B$160,C_100,25,FALSE),DAY($B$160))</f>
        <v>6</v>
      </c>
      <c r="D160" s="188">
        <f>IFERROR(VLOOKUP($B$160,C_120,24,FALSE),DAY($B$160))</f>
        <v>6</v>
      </c>
      <c r="E160" s="188">
        <f>IFERROR(VLOOKUP($B$160,C_130,23,FALSE),DAY($B$160))</f>
        <v>6</v>
      </c>
      <c r="F160" s="188">
        <f>IFERROR(VLOOKUP($B$160,C_400B,22,FALSE),DAY($B$160))</f>
        <v>6</v>
      </c>
      <c r="G160" s="188">
        <f>IFERROR(VLOOKUP($B$160,C_140,21,FALSE),DAY($B$160))</f>
        <v>6</v>
      </c>
      <c r="H160" s="188">
        <f>IFERROR(VLOOKUP($B$160,C_150,20,FALSE),DAY($B$160))</f>
        <v>6</v>
      </c>
      <c r="I160" s="188">
        <f>IFERROR(VLOOKUP($B$160,C_200,19,FALSE),DAY($B$160))</f>
        <v>6</v>
      </c>
      <c r="J160" s="188">
        <f>IFERROR(VLOOKUP($B$160,C_210,18,FALSE),DAY($B$160))</f>
        <v>6</v>
      </c>
      <c r="K160" s="188">
        <f>IFERROR(VLOOKUP($B$160,C_350,17,FALSE),DAY($B$160))</f>
        <v>6</v>
      </c>
      <c r="L160" s="188">
        <f>IFERROR(VLOOKUP($B$160,C_355,16,FALSE),DAY($B$160))</f>
        <v>6</v>
      </c>
      <c r="M160" s="188">
        <f>IFERROR(VLOOKUP($B$160,C_400,15,FALSE),DAY($B$160))</f>
        <v>6</v>
      </c>
      <c r="N160" s="188">
        <f>IFERROR(VLOOKUP($B$160,C_410,14,FALSE),DAY($B$160))</f>
        <v>6</v>
      </c>
      <c r="O160" s="188">
        <f>IFERROR(VLOOKUP($B$160,C_415,13,FALSE),DAY($B$160))</f>
        <v>6</v>
      </c>
      <c r="P160" s="188">
        <f>IFERROR(VLOOKUP($B$160,C_420,12,FALSE),DAY($B$160))</f>
        <v>6</v>
      </c>
      <c r="Q160" s="188">
        <f>IFERROR(VLOOKUP($B$160,C_430,11,FALSE),DAY($B$160))</f>
        <v>6</v>
      </c>
      <c r="R160" s="188">
        <f>IFERROR(VLOOKUP($B$160,C_440,10,FALSE),DAY($B$160))</f>
        <v>6</v>
      </c>
      <c r="S160" s="188">
        <f>IFERROR(VLOOKUP($B$160,C_450,9,FALSE),DAY($B$160))</f>
        <v>6</v>
      </c>
      <c r="T160" s="188">
        <f>IFERROR(VLOOKUP($B$160,C_460,8,FALSE),DAY($B$160))</f>
        <v>6</v>
      </c>
      <c r="U160" s="188">
        <f>IFERROR(VLOOKUP($B$160,C_470,7,FALSE),DAY($B$160))</f>
        <v>6</v>
      </c>
      <c r="V160" s="188">
        <f>IFERROR(VLOOKUP($B$160,C_480,6,FALSE),DAY($B$160))</f>
        <v>6</v>
      </c>
      <c r="W160" s="188">
        <f>IFERROR(VLOOKUP($B$160,C_490,5,FALSE),DAY($B$160))</f>
        <v>6</v>
      </c>
      <c r="X160" s="188">
        <f>IFERROR(VLOOKUP($B$160,C_600,4,FALSE),DAY($B$160))</f>
        <v>6</v>
      </c>
      <c r="Y160" s="188">
        <f>IFERROR(VLOOKUP($B$160,C_610,3,FALSE),DAY($B$160))</f>
        <v>6</v>
      </c>
      <c r="Z160" s="188">
        <f>IFERROR(VLOOKUP($B$160,C_620,2,FALSE),DAY($B$160))</f>
        <v>6</v>
      </c>
    </row>
    <row r="161" spans="1:26">
      <c r="A161" s="128" t="s">
        <v>107</v>
      </c>
      <c r="B161" s="187">
        <v>41979</v>
      </c>
      <c r="C161" s="188">
        <f>IFERROR(VLOOKUP($B$161,C_100,25,FALSE),DAY($B$161))</f>
        <v>7</v>
      </c>
      <c r="D161" s="188">
        <f>IFERROR(VLOOKUP($B$161,C_120,24,FALSE),DAY($B$161))</f>
        <v>7</v>
      </c>
      <c r="E161" s="188">
        <f>IFERROR(VLOOKUP($B$161,C_130,23,FALSE),DAY($B$161))</f>
        <v>7</v>
      </c>
      <c r="F161" s="188">
        <f>IFERROR(VLOOKUP($B$161,C_400B,22,FALSE),DAY($B$161))</f>
        <v>7</v>
      </c>
      <c r="G161" s="188">
        <f>IFERROR(VLOOKUP($B$161,C_140,21,FALSE),DAY($B$161))</f>
        <v>7</v>
      </c>
      <c r="H161" s="188">
        <f>IFERROR(VLOOKUP($B$161,C_150,20,FALSE),DAY($B$161))</f>
        <v>7</v>
      </c>
      <c r="I161" s="188">
        <f>IFERROR(VLOOKUP($B$161,C_200,19,FALSE),DAY($B$161))</f>
        <v>7</v>
      </c>
      <c r="J161" s="188">
        <f>IFERROR(VLOOKUP($B$161,C_210,18,FALSE),DAY($B$161))</f>
        <v>7</v>
      </c>
      <c r="K161" s="188">
        <f>IFERROR(VLOOKUP($B$161,C_350,17,FALSE),DAY($B$161))</f>
        <v>7</v>
      </c>
      <c r="L161" s="188">
        <f>IFERROR(VLOOKUP($B$161,C_355,16,FALSE),DAY($B$161))</f>
        <v>7</v>
      </c>
      <c r="M161" s="188">
        <f>IFERROR(VLOOKUP($B$161,C_400,15,FALSE),DAY($B$161))</f>
        <v>7</v>
      </c>
      <c r="N161" s="188">
        <f>IFERROR(VLOOKUP($B$161,C_410,14,FALSE),DAY($B$161))</f>
        <v>7</v>
      </c>
      <c r="O161" s="188">
        <f>IFERROR(VLOOKUP($B$161,C_415,13,FALSE),DAY($B$161))</f>
        <v>7</v>
      </c>
      <c r="P161" s="188">
        <f>IFERROR(VLOOKUP($B$161,C_420,12,FALSE),DAY($B$161))</f>
        <v>7</v>
      </c>
      <c r="Q161" s="188">
        <f>IFERROR(VLOOKUP($B$161,C_430,11,FALSE),DAY($B$161))</f>
        <v>7</v>
      </c>
      <c r="R161" s="188">
        <f>IFERROR(VLOOKUP($B$161,C_440,10,FALSE),DAY($B$161))</f>
        <v>7</v>
      </c>
      <c r="S161" s="188">
        <f>IFERROR(VLOOKUP($B$161,C_450,9,FALSE),DAY($B$161))</f>
        <v>7</v>
      </c>
      <c r="T161" s="188">
        <f>IFERROR(VLOOKUP($B$161,C_460,8,FALSE),DAY($B$161))</f>
        <v>7</v>
      </c>
      <c r="U161" s="188">
        <f>IFERROR(VLOOKUP($B$161,C_470,7,FALSE),DAY($B$161))</f>
        <v>7</v>
      </c>
      <c r="V161" s="188">
        <f>IFERROR(VLOOKUP($B$161,C_480,6,FALSE),DAY($B$161))</f>
        <v>7</v>
      </c>
      <c r="W161" s="188">
        <f>IFERROR(VLOOKUP($B$161,C_490,5,FALSE),DAY($B$161))</f>
        <v>7</v>
      </c>
      <c r="X161" s="188">
        <f>IFERROR(VLOOKUP($B$161,C_600,4,FALSE),DAY($B$161))</f>
        <v>7</v>
      </c>
      <c r="Y161" s="188">
        <f>IFERROR(VLOOKUP($B$161,C_610,3,FALSE),DAY($B$161))</f>
        <v>7</v>
      </c>
      <c r="Z161" s="188">
        <f>IFERROR(VLOOKUP($B$161,C_620,2,FALSE),DAY($B$161))</f>
        <v>7</v>
      </c>
    </row>
    <row r="162" spans="1:26">
      <c r="A162" s="182" t="s">
        <v>108</v>
      </c>
      <c r="B162" s="186">
        <v>41980</v>
      </c>
      <c r="C162" s="188">
        <f>IFERROR(VLOOKUP($B$162,C_100,25,FALSE),DAY($B$162))</f>
        <v>8</v>
      </c>
      <c r="D162" s="188">
        <f>IFERROR(VLOOKUP($B$162,C_120,24,FALSE),DAY($B$162))</f>
        <v>8</v>
      </c>
      <c r="E162" s="188">
        <f>IFERROR(VLOOKUP($B$162,C_130,23,FALSE),DAY($B$162))</f>
        <v>8</v>
      </c>
      <c r="F162" s="188">
        <f>IFERROR(VLOOKUP($B$162,C_400B,22,FALSE),DAY($B$162))</f>
        <v>8</v>
      </c>
      <c r="G162" s="188">
        <f>IFERROR(VLOOKUP($B$162,C_140,21,FALSE),DAY($B$162))</f>
        <v>8</v>
      </c>
      <c r="H162" s="188">
        <f>IFERROR(VLOOKUP($B$162,C_150,20,FALSE),DAY($B$162))</f>
        <v>8</v>
      </c>
      <c r="I162" s="188">
        <f>IFERROR(VLOOKUP($B$162,C_200,19,FALSE),DAY($B$162))</f>
        <v>8</v>
      </c>
      <c r="J162" s="188">
        <f>IFERROR(VLOOKUP($B$162,C_210,18,FALSE),DAY($B$162))</f>
        <v>8</v>
      </c>
      <c r="K162" s="188">
        <f>IFERROR(VLOOKUP($B$162,C_350,17,FALSE),DAY($B$162))</f>
        <v>8</v>
      </c>
      <c r="L162" s="188">
        <f>IFERROR(VLOOKUP($B$162,C_355,16,FALSE),DAY($B$162))</f>
        <v>8</v>
      </c>
      <c r="M162" s="188">
        <f>IFERROR(VLOOKUP($B$162,C_400,15,FALSE),DAY($B$162))</f>
        <v>8</v>
      </c>
      <c r="N162" s="188">
        <f>IFERROR(VLOOKUP($B$162,C_410,14,FALSE),DAY($B$162))</f>
        <v>8</v>
      </c>
      <c r="O162" s="188">
        <f>IFERROR(VLOOKUP($B$162,C_415,13,FALSE),DAY($B$162))</f>
        <v>8</v>
      </c>
      <c r="P162" s="188">
        <f>IFERROR(VLOOKUP($B$162,C_420,12,FALSE),DAY($B$162))</f>
        <v>8</v>
      </c>
      <c r="Q162" s="188">
        <f>IFERROR(VLOOKUP($B$162,C_430,11,FALSE),DAY($B$162))</f>
        <v>8</v>
      </c>
      <c r="R162" s="188">
        <f>IFERROR(VLOOKUP($B$162,C_440,10,FALSE),DAY($B$162))</f>
        <v>8</v>
      </c>
      <c r="S162" s="188">
        <f>IFERROR(VLOOKUP($B$162,C_450,9,FALSE),DAY($B$162))</f>
        <v>8</v>
      </c>
      <c r="T162" s="188">
        <f>IFERROR(VLOOKUP($B$162,C_460,8,FALSE),DAY($B$162))</f>
        <v>8</v>
      </c>
      <c r="U162" s="188">
        <f>IFERROR(VLOOKUP($B$162,C_470,7,FALSE),DAY($B$162))</f>
        <v>8</v>
      </c>
      <c r="V162" s="188">
        <f>IFERROR(VLOOKUP($B$162,C_480,6,FALSE),DAY($B$162))</f>
        <v>8</v>
      </c>
      <c r="W162" s="188">
        <f>IFERROR(VLOOKUP($B$162,C_490,5,FALSE),DAY($B$162))</f>
        <v>8</v>
      </c>
      <c r="X162" s="188">
        <f>IFERROR(VLOOKUP($B$162,C_600,4,FALSE),DAY($B$162))</f>
        <v>8</v>
      </c>
      <c r="Y162" s="188">
        <f>IFERROR(VLOOKUP($B$162,C_610,3,FALSE),DAY($B$162))</f>
        <v>8</v>
      </c>
      <c r="Z162" s="188">
        <f>IFERROR(VLOOKUP($B$162,C_620,2,FALSE),DAY($B$162))</f>
        <v>8</v>
      </c>
    </row>
    <row r="163" spans="1:26">
      <c r="A163" s="182" t="s">
        <v>102</v>
      </c>
      <c r="B163" s="186">
        <v>41981</v>
      </c>
      <c r="C163" s="188">
        <f>IFERROR(VLOOKUP($B$163,C_100,25,FALSE),DAY($B$163))</f>
        <v>9</v>
      </c>
      <c r="D163" s="188">
        <f>IFERROR(VLOOKUP($B$163,C_120,24,FALSE),DAY($B$163))</f>
        <v>9</v>
      </c>
      <c r="E163" s="188">
        <f>IFERROR(VLOOKUP($B$163,C_130,23,FALSE),DAY($B$163))</f>
        <v>9</v>
      </c>
      <c r="F163" s="188">
        <f>IFERROR(VLOOKUP($B$163,C_400B,22,FALSE),DAY($B$163))</f>
        <v>9</v>
      </c>
      <c r="G163" s="188">
        <f>IFERROR(VLOOKUP($B$163,C_140,21,FALSE),DAY($B$163))</f>
        <v>9</v>
      </c>
      <c r="H163" s="188">
        <f>IFERROR(VLOOKUP($B$163,C_150,20,FALSE),DAY($B$163))</f>
        <v>9</v>
      </c>
      <c r="I163" s="188">
        <f>IFERROR(VLOOKUP($B$163,C_200,19,FALSE),DAY($B$163))</f>
        <v>9</v>
      </c>
      <c r="J163" s="188">
        <f>IFERROR(VLOOKUP($B$163,C_210,18,FALSE),DAY($B$163))</f>
        <v>9</v>
      </c>
      <c r="K163" s="188">
        <f>IFERROR(VLOOKUP($B$163,C_350,17,FALSE),DAY($B$163))</f>
        <v>9</v>
      </c>
      <c r="L163" s="188">
        <f>IFERROR(VLOOKUP($B$163,C_355,16,FALSE),DAY($B$163))</f>
        <v>9</v>
      </c>
      <c r="M163" s="188">
        <f>IFERROR(VLOOKUP($B$163,C_400,15,FALSE),DAY($B$163))</f>
        <v>9</v>
      </c>
      <c r="N163" s="188">
        <f>IFERROR(VLOOKUP($B$163,C_410,14,FALSE),DAY($B$163))</f>
        <v>9</v>
      </c>
      <c r="O163" s="188">
        <f>IFERROR(VLOOKUP($B$163,C_415,13,FALSE),DAY($B$163))</f>
        <v>9</v>
      </c>
      <c r="P163" s="188">
        <f>IFERROR(VLOOKUP($B$163,C_420,12,FALSE),DAY($B$163))</f>
        <v>9</v>
      </c>
      <c r="Q163" s="188">
        <f>IFERROR(VLOOKUP($B$163,C_430,11,FALSE),DAY($B$163))</f>
        <v>9</v>
      </c>
      <c r="R163" s="188">
        <f>IFERROR(VLOOKUP($B$163,C_440,10,FALSE),DAY($B$163))</f>
        <v>9</v>
      </c>
      <c r="S163" s="188">
        <f>IFERROR(VLOOKUP($B$163,C_450,9,FALSE),DAY($B$163))</f>
        <v>9</v>
      </c>
      <c r="T163" s="188">
        <f>IFERROR(VLOOKUP($B$163,C_460,8,FALSE),DAY($B$163))</f>
        <v>9</v>
      </c>
      <c r="U163" s="188">
        <f>IFERROR(VLOOKUP($B$163,C_470,7,FALSE),DAY($B$163))</f>
        <v>9</v>
      </c>
      <c r="V163" s="188">
        <f>IFERROR(VLOOKUP($B$163,C_480,6,FALSE),DAY($B$163))</f>
        <v>9</v>
      </c>
      <c r="W163" s="188">
        <f>IFERROR(VLOOKUP($B$163,C_490,5,FALSE),DAY($B$163))</f>
        <v>9</v>
      </c>
      <c r="X163" s="188">
        <f>IFERROR(VLOOKUP($B$163,C_600,4,FALSE),DAY($B$163))</f>
        <v>9</v>
      </c>
      <c r="Y163" s="188">
        <f>IFERROR(VLOOKUP($B$163,C_610,3,FALSE),DAY($B$163))</f>
        <v>9</v>
      </c>
      <c r="Z163" s="188">
        <f>IFERROR(VLOOKUP($B$163,C_620,2,FALSE),DAY($B$163))</f>
        <v>9</v>
      </c>
    </row>
    <row r="164" spans="1:26">
      <c r="A164" s="128" t="s">
        <v>103</v>
      </c>
      <c r="B164" s="187">
        <v>41982</v>
      </c>
      <c r="C164" s="188">
        <f>IFERROR(VLOOKUP($B$164,C_100,25,FALSE),DAY($B$164))</f>
        <v>10</v>
      </c>
      <c r="D164" s="188">
        <f>IFERROR(VLOOKUP($B$164,C_120,24,FALSE),DAY($B$164))</f>
        <v>10</v>
      </c>
      <c r="E164" s="188">
        <f>IFERROR(VLOOKUP($B$164,C_130,23,FALSE),DAY($B$164))</f>
        <v>10</v>
      </c>
      <c r="F164" s="188">
        <f>IFERROR(VLOOKUP($B$164,C_400B,22,FALSE),DAY($B$164))</f>
        <v>10</v>
      </c>
      <c r="G164" s="188">
        <f>IFERROR(VLOOKUP($B$164,C_140,21,FALSE),DAY($B$164))</f>
        <v>10</v>
      </c>
      <c r="H164" s="188">
        <f>IFERROR(VLOOKUP($B$164,C_150,20,FALSE),DAY($B$164))</f>
        <v>10</v>
      </c>
      <c r="I164" s="188">
        <f>IFERROR(VLOOKUP($B$164,C_200,19,FALSE),DAY($B$164))</f>
        <v>10</v>
      </c>
      <c r="J164" s="188">
        <f>IFERROR(VLOOKUP($B$164,C_210,18,FALSE),DAY($B$164))</f>
        <v>10</v>
      </c>
      <c r="K164" s="188">
        <f>IFERROR(VLOOKUP($B$164,C_350,17,FALSE),DAY($B$164))</f>
        <v>10</v>
      </c>
      <c r="L164" s="188">
        <f>IFERROR(VLOOKUP($B$164,C_355,16,FALSE),DAY($B$164))</f>
        <v>10</v>
      </c>
      <c r="M164" s="188">
        <f>IFERROR(VLOOKUP($B$164,C_400,15,FALSE),DAY($B$164))</f>
        <v>10</v>
      </c>
      <c r="N164" s="188">
        <f>IFERROR(VLOOKUP($B$164,C_410,14,FALSE),DAY($B$164))</f>
        <v>10</v>
      </c>
      <c r="O164" s="188">
        <f>IFERROR(VLOOKUP($B$164,C_415,13,FALSE),DAY($B$164))</f>
        <v>10</v>
      </c>
      <c r="P164" s="188">
        <f>IFERROR(VLOOKUP($B$164,C_420,12,FALSE),DAY($B$164))</f>
        <v>10</v>
      </c>
      <c r="Q164" s="188">
        <f>IFERROR(VLOOKUP($B$164,C_430,11,FALSE),DAY($B$164))</f>
        <v>10</v>
      </c>
      <c r="R164" s="188">
        <f>IFERROR(VLOOKUP($B$164,C_440,10,FALSE),DAY($B$164))</f>
        <v>10</v>
      </c>
      <c r="S164" s="188">
        <f>IFERROR(VLOOKUP($B$164,C_450,9,FALSE),DAY($B$164))</f>
        <v>10</v>
      </c>
      <c r="T164" s="188">
        <f>IFERROR(VLOOKUP($B$164,C_460,8,FALSE),DAY($B$164))</f>
        <v>10</v>
      </c>
      <c r="U164" s="188">
        <f>IFERROR(VLOOKUP($B$164,C_470,7,FALSE),DAY($B$164))</f>
        <v>10</v>
      </c>
      <c r="V164" s="188">
        <f>IFERROR(VLOOKUP($B$164,C_480,6,FALSE),DAY($B$164))</f>
        <v>10</v>
      </c>
      <c r="W164" s="188">
        <f>IFERROR(VLOOKUP($B$164,C_490,5,FALSE),DAY($B$164))</f>
        <v>10</v>
      </c>
      <c r="X164" s="188">
        <f>IFERROR(VLOOKUP($B$164,C_600,4,FALSE),DAY($B$164))</f>
        <v>10</v>
      </c>
      <c r="Y164" s="188">
        <f>IFERROR(VLOOKUP($B$164,C_610,3,FALSE),DAY($B$164))</f>
        <v>10</v>
      </c>
      <c r="Z164" s="188">
        <f>IFERROR(VLOOKUP($B$164,C_620,2,FALSE),DAY($B$164))</f>
        <v>10</v>
      </c>
    </row>
    <row r="165" spans="1:26">
      <c r="A165" s="128" t="s">
        <v>104</v>
      </c>
      <c r="B165" s="187">
        <v>41983</v>
      </c>
      <c r="C165" s="188">
        <f>IFERROR(VLOOKUP($B$165,C_100,25,FALSE),DAY($B$165))</f>
        <v>11</v>
      </c>
      <c r="D165" s="188">
        <f>IFERROR(VLOOKUP($B$165,C_120,24,FALSE),DAY($B$165))</f>
        <v>11</v>
      </c>
      <c r="E165" s="188">
        <f>IFERROR(VLOOKUP($B$165,C_130,23,FALSE),DAY($B$165))</f>
        <v>11</v>
      </c>
      <c r="F165" s="188">
        <f>IFERROR(VLOOKUP($B$165,C_400B,22,FALSE),DAY($B$165))</f>
        <v>11</v>
      </c>
      <c r="G165" s="188">
        <f>IFERROR(VLOOKUP($B$165,C_140,21,FALSE),DAY($B$165))</f>
        <v>11</v>
      </c>
      <c r="H165" s="188">
        <f>IFERROR(VLOOKUP($B$165,C_150,20,FALSE),DAY($B$165))</f>
        <v>11</v>
      </c>
      <c r="I165" s="188">
        <f>IFERROR(VLOOKUP($B$165,C_200,19,FALSE),DAY($B$165))</f>
        <v>11</v>
      </c>
      <c r="J165" s="188">
        <f>IFERROR(VLOOKUP($B$165,C_210,18,FALSE),DAY($B$165))</f>
        <v>11</v>
      </c>
      <c r="K165" s="188">
        <f>IFERROR(VLOOKUP($B$165,C_350,17,FALSE),DAY($B$165))</f>
        <v>11</v>
      </c>
      <c r="L165" s="188">
        <f>IFERROR(VLOOKUP($B$165,C_355,16,FALSE),DAY($B$165))</f>
        <v>11</v>
      </c>
      <c r="M165" s="188">
        <f>IFERROR(VLOOKUP($B$165,C_400,15,FALSE),DAY($B$165))</f>
        <v>11</v>
      </c>
      <c r="N165" s="188">
        <f>IFERROR(VLOOKUP($B$165,C_410,14,FALSE),DAY($B$165))</f>
        <v>11</v>
      </c>
      <c r="O165" s="188">
        <f>IFERROR(VLOOKUP($B$165,C_415,13,FALSE),DAY($B$165))</f>
        <v>11</v>
      </c>
      <c r="P165" s="188">
        <f>IFERROR(VLOOKUP($B$165,C_420,12,FALSE),DAY($B$165))</f>
        <v>11</v>
      </c>
      <c r="Q165" s="188">
        <f>IFERROR(VLOOKUP($B$165,C_430,11,FALSE),DAY($B$165))</f>
        <v>11</v>
      </c>
      <c r="R165" s="188">
        <f>IFERROR(VLOOKUP($B$165,C_440,10,FALSE),DAY($B$165))</f>
        <v>11</v>
      </c>
      <c r="S165" s="188">
        <f>IFERROR(VLOOKUP($B$165,C_450,9,FALSE),DAY($B$165))</f>
        <v>11</v>
      </c>
      <c r="T165" s="188">
        <f>IFERROR(VLOOKUP($B$165,C_460,8,FALSE),DAY($B$165))</f>
        <v>11</v>
      </c>
      <c r="U165" s="188">
        <f>IFERROR(VLOOKUP($B$165,C_470,7,FALSE),DAY($B$165))</f>
        <v>11</v>
      </c>
      <c r="V165" s="188">
        <f>IFERROR(VLOOKUP($B$165,C_480,6,FALSE),DAY($B$165))</f>
        <v>11</v>
      </c>
      <c r="W165" s="188">
        <f>IFERROR(VLOOKUP($B$165,C_490,5,FALSE),DAY($B$165))</f>
        <v>11</v>
      </c>
      <c r="X165" s="188">
        <f>IFERROR(VLOOKUP($B$165,C_600,4,FALSE),DAY($B$165))</f>
        <v>11</v>
      </c>
      <c r="Y165" s="188">
        <f>IFERROR(VLOOKUP($B$165,C_610,3,FALSE),DAY($B$165))</f>
        <v>11</v>
      </c>
      <c r="Z165" s="188">
        <f>IFERROR(VLOOKUP($B$165,C_620,2,FALSE),DAY($B$165))</f>
        <v>11</v>
      </c>
    </row>
    <row r="166" spans="1:26">
      <c r="A166" s="128" t="s">
        <v>105</v>
      </c>
      <c r="B166" s="187">
        <v>41984</v>
      </c>
      <c r="C166" s="188">
        <f>IFERROR(VLOOKUP($B$166,C_100,25,FALSE),DAY($B$166))</f>
        <v>12</v>
      </c>
      <c r="D166" s="188">
        <f>IFERROR(VLOOKUP($B$166,C_120,24,FALSE),DAY($B$166))</f>
        <v>12</v>
      </c>
      <c r="E166" s="188">
        <f>IFERROR(VLOOKUP($B$166,C_130,23,FALSE),DAY($B$166))</f>
        <v>12</v>
      </c>
      <c r="F166" s="188">
        <f>IFERROR(VLOOKUP($B$166,C_400B,22,FALSE),DAY($B$166))</f>
        <v>12</v>
      </c>
      <c r="G166" s="188">
        <f>IFERROR(VLOOKUP($B$166,C_140,21,FALSE),DAY($B$166))</f>
        <v>12</v>
      </c>
      <c r="H166" s="188">
        <f>IFERROR(VLOOKUP($B$166,C_150,20,FALSE),DAY($B$166))</f>
        <v>12</v>
      </c>
      <c r="I166" s="188">
        <f>IFERROR(VLOOKUP($B$166,C_200,19,FALSE),DAY($B$166))</f>
        <v>12</v>
      </c>
      <c r="J166" s="188">
        <f>IFERROR(VLOOKUP($B$166,C_210,18,FALSE),DAY($B$166))</f>
        <v>12</v>
      </c>
      <c r="K166" s="188">
        <f>IFERROR(VLOOKUP($B$166,C_350,17,FALSE),DAY($B$166))</f>
        <v>12</v>
      </c>
      <c r="L166" s="188">
        <f>IFERROR(VLOOKUP($B$166,C_355,16,FALSE),DAY($B$166))</f>
        <v>12</v>
      </c>
      <c r="M166" s="188">
        <f>IFERROR(VLOOKUP($B$166,C_400,15,FALSE),DAY($B$166))</f>
        <v>12</v>
      </c>
      <c r="N166" s="188">
        <f>IFERROR(VLOOKUP($B$166,C_410,14,FALSE),DAY($B$166))</f>
        <v>12</v>
      </c>
      <c r="O166" s="188">
        <f>IFERROR(VLOOKUP($B$166,C_415,13,FALSE),DAY($B$166))</f>
        <v>12</v>
      </c>
      <c r="P166" s="188">
        <f>IFERROR(VLOOKUP($B$166,C_420,12,FALSE),DAY($B$166))</f>
        <v>12</v>
      </c>
      <c r="Q166" s="188">
        <f>IFERROR(VLOOKUP($B$166,C_430,11,FALSE),DAY($B$166))</f>
        <v>12</v>
      </c>
      <c r="R166" s="188">
        <f>IFERROR(VLOOKUP($B$166,C_440,10,FALSE),DAY($B$166))</f>
        <v>12</v>
      </c>
      <c r="S166" s="188">
        <f>IFERROR(VLOOKUP($B$166,C_450,9,FALSE),DAY($B$166))</f>
        <v>12</v>
      </c>
      <c r="T166" s="188">
        <f>IFERROR(VLOOKUP($B$166,C_460,8,FALSE),DAY($B$166))</f>
        <v>12</v>
      </c>
      <c r="U166" s="188">
        <f>IFERROR(VLOOKUP($B$166,C_470,7,FALSE),DAY($B$166))</f>
        <v>12</v>
      </c>
      <c r="V166" s="188">
        <f>IFERROR(VLOOKUP($B$166,C_480,6,FALSE),DAY($B$166))</f>
        <v>12</v>
      </c>
      <c r="W166" s="188">
        <f>IFERROR(VLOOKUP($B$166,C_490,5,FALSE),DAY($B$166))</f>
        <v>12</v>
      </c>
      <c r="X166" s="188">
        <f>IFERROR(VLOOKUP($B$166,C_600,4,FALSE),DAY($B$166))</f>
        <v>12</v>
      </c>
      <c r="Y166" s="188">
        <f>IFERROR(VLOOKUP($B$166,C_610,3,FALSE),DAY($B$166))</f>
        <v>12</v>
      </c>
      <c r="Z166" s="188">
        <f>IFERROR(VLOOKUP($B$166,C_620,2,FALSE),DAY($B$166))</f>
        <v>12</v>
      </c>
    </row>
    <row r="167" spans="1:26">
      <c r="A167" s="128" t="s">
        <v>106</v>
      </c>
      <c r="B167" s="187">
        <v>41985</v>
      </c>
      <c r="C167" s="188">
        <f>IFERROR(VLOOKUP($B$167,C_100,25,FALSE),DAY($B$167))</f>
        <v>13</v>
      </c>
      <c r="D167" s="188">
        <f>IFERROR(VLOOKUP($B$167,C_120,24,FALSE),DAY($B$167))</f>
        <v>13</v>
      </c>
      <c r="E167" s="188">
        <f>IFERROR(VLOOKUP($B$167,C_130,23,FALSE),DAY($B$167))</f>
        <v>13</v>
      </c>
      <c r="F167" s="188">
        <f>IFERROR(VLOOKUP($B$167,C_400B,22,FALSE),DAY($B$167))</f>
        <v>13</v>
      </c>
      <c r="G167" s="188">
        <f>IFERROR(VLOOKUP($B$167,C_140,21,FALSE),DAY($B$167))</f>
        <v>13</v>
      </c>
      <c r="H167" s="188">
        <f>IFERROR(VLOOKUP($B$167,C_150,20,FALSE),DAY($B$167))</f>
        <v>13</v>
      </c>
      <c r="I167" s="188">
        <f>IFERROR(VLOOKUP($B$167,C_200,19,FALSE),DAY($B$167))</f>
        <v>13</v>
      </c>
      <c r="J167" s="188">
        <f>IFERROR(VLOOKUP($B$167,C_210,18,FALSE),DAY($B$167))</f>
        <v>13</v>
      </c>
      <c r="K167" s="188">
        <f>IFERROR(VLOOKUP($B$167,C_350,17,FALSE),DAY($B$167))</f>
        <v>13</v>
      </c>
      <c r="L167" s="188">
        <f>IFERROR(VLOOKUP($B$167,C_355,16,FALSE),DAY($B$167))</f>
        <v>13</v>
      </c>
      <c r="M167" s="188">
        <f>IFERROR(VLOOKUP($B$167,C_400,15,FALSE),DAY($B$167))</f>
        <v>13</v>
      </c>
      <c r="N167" s="188">
        <f>IFERROR(VLOOKUP($B$167,C_410,14,FALSE),DAY($B$167))</f>
        <v>13</v>
      </c>
      <c r="O167" s="188">
        <f>IFERROR(VLOOKUP($B$167,C_415,13,FALSE),DAY($B$167))</f>
        <v>13</v>
      </c>
      <c r="P167" s="188">
        <f>IFERROR(VLOOKUP($B$167,C_420,12,FALSE),DAY($B$167))</f>
        <v>13</v>
      </c>
      <c r="Q167" s="188">
        <f>IFERROR(VLOOKUP($B$167,C_430,11,FALSE),DAY($B$167))</f>
        <v>13</v>
      </c>
      <c r="R167" s="188">
        <f>IFERROR(VLOOKUP($B$167,C_440,10,FALSE),DAY($B$167))</f>
        <v>13</v>
      </c>
      <c r="S167" s="188">
        <f>IFERROR(VLOOKUP($B$167,C_450,9,FALSE),DAY($B$167))</f>
        <v>13</v>
      </c>
      <c r="T167" s="188">
        <f>IFERROR(VLOOKUP($B$167,C_460,8,FALSE),DAY($B$167))</f>
        <v>13</v>
      </c>
      <c r="U167" s="188">
        <f>IFERROR(VLOOKUP($B$167,C_470,7,FALSE),DAY($B$167))</f>
        <v>13</v>
      </c>
      <c r="V167" s="188">
        <f>IFERROR(VLOOKUP($B$167,C_480,6,FALSE),DAY($B$167))</f>
        <v>13</v>
      </c>
      <c r="W167" s="188">
        <f>IFERROR(VLOOKUP($B$167,C_490,5,FALSE),DAY($B$167))</f>
        <v>13</v>
      </c>
      <c r="X167" s="188">
        <f>IFERROR(VLOOKUP($B$167,C_600,4,FALSE),DAY($B$167))</f>
        <v>13</v>
      </c>
      <c r="Y167" s="188">
        <f>IFERROR(VLOOKUP($B$167,C_610,3,FALSE),DAY($B$167))</f>
        <v>13</v>
      </c>
      <c r="Z167" s="188">
        <f>IFERROR(VLOOKUP($B$167,C_620,2,FALSE),DAY($B$167))</f>
        <v>13</v>
      </c>
    </row>
    <row r="168" spans="1:26">
      <c r="A168" s="128" t="s">
        <v>107</v>
      </c>
      <c r="B168" s="187">
        <v>41986</v>
      </c>
      <c r="C168" s="188">
        <f>IFERROR(VLOOKUP($B$168,C_100,25,FALSE),DAY($B$168))</f>
        <v>14</v>
      </c>
      <c r="D168" s="188">
        <f>IFERROR(VLOOKUP($B$168,C_120,24,FALSE),DAY($B$168))</f>
        <v>14</v>
      </c>
      <c r="E168" s="188">
        <f>IFERROR(VLOOKUP($B$168,C_130,23,FALSE),DAY($B$168))</f>
        <v>14</v>
      </c>
      <c r="F168" s="188">
        <f>IFERROR(VLOOKUP($B$168,C_400B,22,FALSE),DAY($B$168))</f>
        <v>14</v>
      </c>
      <c r="G168" s="188">
        <f>IFERROR(VLOOKUP($B$168,C_140,21,FALSE),DAY($B$168))</f>
        <v>14</v>
      </c>
      <c r="H168" s="188">
        <f>IFERROR(VLOOKUP($B$168,C_150,20,FALSE),DAY($B$168))</f>
        <v>14</v>
      </c>
      <c r="I168" s="188">
        <f>IFERROR(VLOOKUP($B$168,C_200,19,FALSE),DAY($B$168))</f>
        <v>14</v>
      </c>
      <c r="J168" s="188">
        <f>IFERROR(VLOOKUP($B$168,C_210,18,FALSE),DAY($B$168))</f>
        <v>14</v>
      </c>
      <c r="K168" s="188">
        <f>IFERROR(VLOOKUP($B$168,C_350,17,FALSE),DAY($B$168))</f>
        <v>14</v>
      </c>
      <c r="L168" s="188">
        <f>IFERROR(VLOOKUP($B$168,C_355,16,FALSE),DAY($B$168))</f>
        <v>14</v>
      </c>
      <c r="M168" s="188">
        <f>IFERROR(VLOOKUP($B$168,C_400,15,FALSE),DAY($B$168))</f>
        <v>14</v>
      </c>
      <c r="N168" s="188">
        <f>IFERROR(VLOOKUP($B$168,C_410,14,FALSE),DAY($B$168))</f>
        <v>14</v>
      </c>
      <c r="O168" s="188">
        <f>IFERROR(VLOOKUP($B$168,C_415,13,FALSE),DAY($B$168))</f>
        <v>14</v>
      </c>
      <c r="P168" s="188">
        <f>IFERROR(VLOOKUP($B$168,C_420,12,FALSE),DAY($B$168))</f>
        <v>14</v>
      </c>
      <c r="Q168" s="188">
        <f>IFERROR(VLOOKUP($B$168,C_430,11,FALSE),DAY($B$168))</f>
        <v>14</v>
      </c>
      <c r="R168" s="188">
        <f>IFERROR(VLOOKUP($B$168,C_440,10,FALSE),DAY($B$168))</f>
        <v>14</v>
      </c>
      <c r="S168" s="188">
        <f>IFERROR(VLOOKUP($B$168,C_450,9,FALSE),DAY($B$168))</f>
        <v>14</v>
      </c>
      <c r="T168" s="188">
        <f>IFERROR(VLOOKUP($B$168,C_460,8,FALSE),DAY($B$168))</f>
        <v>14</v>
      </c>
      <c r="U168" s="188">
        <f>IFERROR(VLOOKUP($B$168,C_470,7,FALSE),DAY($B$168))</f>
        <v>14</v>
      </c>
      <c r="V168" s="188">
        <f>IFERROR(VLOOKUP($B$168,C_480,6,FALSE),DAY($B$168))</f>
        <v>14</v>
      </c>
      <c r="W168" s="188">
        <f>IFERROR(VLOOKUP($B$168,C_490,5,FALSE),DAY($B$168))</f>
        <v>14</v>
      </c>
      <c r="X168" s="188">
        <f>IFERROR(VLOOKUP($B$168,C_600,4,FALSE),DAY($B$168))</f>
        <v>14</v>
      </c>
      <c r="Y168" s="188">
        <f>IFERROR(VLOOKUP($B$168,C_610,3,FALSE),DAY($B$168))</f>
        <v>14</v>
      </c>
      <c r="Z168" s="188">
        <f>IFERROR(VLOOKUP($B$168,C_620,2,FALSE),DAY($B$168))</f>
        <v>14</v>
      </c>
    </row>
    <row r="169" spans="1:26">
      <c r="A169" s="182" t="s">
        <v>108</v>
      </c>
      <c r="B169" s="186">
        <v>41987</v>
      </c>
      <c r="C169" s="188">
        <f>IFERROR(VLOOKUP($B$169,C_100,25,FALSE),DAY($B$169))</f>
        <v>15</v>
      </c>
      <c r="D169" s="188">
        <f>IFERROR(VLOOKUP($B$169,C_120,24,FALSE),DAY($B$169))</f>
        <v>15</v>
      </c>
      <c r="E169" s="188">
        <f>IFERROR(VLOOKUP($B$169,C_130,23,FALSE),DAY($B$169))</f>
        <v>15</v>
      </c>
      <c r="F169" s="188">
        <f>IFERROR(VLOOKUP($B$169,C_400B,22,FALSE),DAY($B$169))</f>
        <v>15</v>
      </c>
      <c r="G169" s="188">
        <f>IFERROR(VLOOKUP($B$169,C_140,21,FALSE),DAY($B$169))</f>
        <v>15</v>
      </c>
      <c r="H169" s="188">
        <f>IFERROR(VLOOKUP($B$169,C_150,20,FALSE),DAY($B$169))</f>
        <v>15</v>
      </c>
      <c r="I169" s="188">
        <f>IFERROR(VLOOKUP($B$169,C_200,19,FALSE),DAY($B$169))</f>
        <v>15</v>
      </c>
      <c r="J169" s="188">
        <f>IFERROR(VLOOKUP($B$169,C_210,18,FALSE),DAY($B$169))</f>
        <v>15</v>
      </c>
      <c r="K169" s="188">
        <f>IFERROR(VLOOKUP($B$169,C_350,17,FALSE),DAY($B$169))</f>
        <v>15</v>
      </c>
      <c r="L169" s="188">
        <f>IFERROR(VLOOKUP($B$169,C_355,16,FALSE),DAY($B$169))</f>
        <v>15</v>
      </c>
      <c r="M169" s="188">
        <f>IFERROR(VLOOKUP($B$169,C_400,15,FALSE),DAY($B$169))</f>
        <v>15</v>
      </c>
      <c r="N169" s="188">
        <f>IFERROR(VLOOKUP($B$169,C_410,14,FALSE),DAY($B$169))</f>
        <v>15</v>
      </c>
      <c r="O169" s="188">
        <f>IFERROR(VLOOKUP($B$169,C_415,13,FALSE),DAY($B$169))</f>
        <v>15</v>
      </c>
      <c r="P169" s="188">
        <f>IFERROR(VLOOKUP($B$169,C_420,12,FALSE),DAY($B$169))</f>
        <v>15</v>
      </c>
      <c r="Q169" s="188">
        <f>IFERROR(VLOOKUP($B$169,C_430,11,FALSE),DAY($B$169))</f>
        <v>15</v>
      </c>
      <c r="R169" s="188">
        <f>IFERROR(VLOOKUP($B$169,C_440,10,FALSE),DAY($B$169))</f>
        <v>15</v>
      </c>
      <c r="S169" s="188">
        <f>IFERROR(VLOOKUP($B$169,C_450,9,FALSE),DAY($B$169))</f>
        <v>15</v>
      </c>
      <c r="T169" s="188">
        <f>IFERROR(VLOOKUP($B$169,C_460,8,FALSE),DAY($B$169))</f>
        <v>15</v>
      </c>
      <c r="U169" s="188">
        <f>IFERROR(VLOOKUP($B$169,C_470,7,FALSE),DAY($B$169))</f>
        <v>15</v>
      </c>
      <c r="V169" s="188">
        <f>IFERROR(VLOOKUP($B$169,C_480,6,FALSE),DAY($B$169))</f>
        <v>15</v>
      </c>
      <c r="W169" s="188">
        <f>IFERROR(VLOOKUP($B$169,C_490,5,FALSE),DAY($B$169))</f>
        <v>15</v>
      </c>
      <c r="X169" s="188">
        <f>IFERROR(VLOOKUP($B$169,C_600,4,FALSE),DAY($B$169))</f>
        <v>15</v>
      </c>
      <c r="Y169" s="188">
        <f>IFERROR(VLOOKUP($B$169,C_610,3,FALSE),DAY($B$169))</f>
        <v>15</v>
      </c>
      <c r="Z169" s="188">
        <f>IFERROR(VLOOKUP($B$169,C_620,2,FALSE),DAY($B$169))</f>
        <v>15</v>
      </c>
    </row>
    <row r="170" spans="1:26">
      <c r="A170" s="182" t="s">
        <v>102</v>
      </c>
      <c r="B170" s="186">
        <v>41988</v>
      </c>
      <c r="C170" s="188">
        <f>IFERROR(VLOOKUP($B$170,C_100,25,FALSE),DAY($B$170))</f>
        <v>16</v>
      </c>
      <c r="D170" s="188">
        <f>IFERROR(VLOOKUP($B$170,C_120,24,FALSE),DAY($B$170))</f>
        <v>16</v>
      </c>
      <c r="E170" s="188">
        <f>IFERROR(VLOOKUP($B$170,C_130,23,FALSE),DAY($B$170))</f>
        <v>16</v>
      </c>
      <c r="F170" s="188">
        <f>IFERROR(VLOOKUP($B$170,C_400B,22,FALSE),DAY($B$170))</f>
        <v>16</v>
      </c>
      <c r="G170" s="188">
        <f>IFERROR(VLOOKUP($B$170,C_140,21,FALSE),DAY($B$170))</f>
        <v>16</v>
      </c>
      <c r="H170" s="188">
        <f>IFERROR(VLOOKUP($B$170,C_150,20,FALSE),DAY($B$170))</f>
        <v>16</v>
      </c>
      <c r="I170" s="188">
        <f>IFERROR(VLOOKUP($B$170,C_200,19,FALSE),DAY($B$170))</f>
        <v>16</v>
      </c>
      <c r="J170" s="188">
        <f>IFERROR(VLOOKUP($B$170,C_210,18,FALSE),DAY($B$170))</f>
        <v>16</v>
      </c>
      <c r="K170" s="188">
        <f>IFERROR(VLOOKUP($B$170,C_350,17,FALSE),DAY($B$170))</f>
        <v>16</v>
      </c>
      <c r="L170" s="188">
        <f>IFERROR(VLOOKUP($B$170,C_355,16,FALSE),DAY($B$170))</f>
        <v>16</v>
      </c>
      <c r="M170" s="188">
        <f>IFERROR(VLOOKUP($B$170,C_400,15,FALSE),DAY($B$170))</f>
        <v>16</v>
      </c>
      <c r="N170" s="188">
        <f>IFERROR(VLOOKUP($B$170,C_410,14,FALSE),DAY($B$170))</f>
        <v>16</v>
      </c>
      <c r="O170" s="188">
        <f>IFERROR(VLOOKUP($B$170,C_415,13,FALSE),DAY($B$170))</f>
        <v>16</v>
      </c>
      <c r="P170" s="188">
        <f>IFERROR(VLOOKUP($B$170,C_420,12,FALSE),DAY($B$170))</f>
        <v>16</v>
      </c>
      <c r="Q170" s="188">
        <f>IFERROR(VLOOKUP($B$170,C_430,11,FALSE),DAY($B$170))</f>
        <v>16</v>
      </c>
      <c r="R170" s="188">
        <f>IFERROR(VLOOKUP($B$170,C_440,10,FALSE),DAY($B$170))</f>
        <v>16</v>
      </c>
      <c r="S170" s="188">
        <f>IFERROR(VLOOKUP($B$170,C_450,9,FALSE),DAY($B$170))</f>
        <v>16</v>
      </c>
      <c r="T170" s="188">
        <f>IFERROR(VLOOKUP($B$170,C_460,8,FALSE),DAY($B$170))</f>
        <v>16</v>
      </c>
      <c r="U170" s="188">
        <f>IFERROR(VLOOKUP($B$170,C_470,7,FALSE),DAY($B$170))</f>
        <v>16</v>
      </c>
      <c r="V170" s="188">
        <f>IFERROR(VLOOKUP($B$170,C_480,6,FALSE),DAY($B$170))</f>
        <v>16</v>
      </c>
      <c r="W170" s="188">
        <f>IFERROR(VLOOKUP($B$170,C_490,5,FALSE),DAY($B$170))</f>
        <v>16</v>
      </c>
      <c r="X170" s="188">
        <f>IFERROR(VLOOKUP($B$170,C_600,4,FALSE),DAY($B$170))</f>
        <v>16</v>
      </c>
      <c r="Y170" s="188">
        <f>IFERROR(VLOOKUP($B$170,C_610,3,FALSE),DAY($B$170))</f>
        <v>16</v>
      </c>
      <c r="Z170" s="188">
        <f>IFERROR(VLOOKUP($B$170,C_620,2,FALSE),DAY($B$170))</f>
        <v>16</v>
      </c>
    </row>
    <row r="171" spans="1:26">
      <c r="A171" s="128" t="s">
        <v>103</v>
      </c>
      <c r="B171" s="187">
        <v>41989</v>
      </c>
      <c r="C171" s="188">
        <f>IFERROR(VLOOKUP($B$171,C_100,25,FALSE),DAY($B$171))</f>
        <v>17</v>
      </c>
      <c r="D171" s="188">
        <f>IFERROR(VLOOKUP($B$171,C_120,24,FALSE),DAY($B$171))</f>
        <v>17</v>
      </c>
      <c r="E171" s="188">
        <f>IFERROR(VLOOKUP($B$171,C_130,23,FALSE),DAY($B$171))</f>
        <v>17</v>
      </c>
      <c r="F171" s="188">
        <f>IFERROR(VLOOKUP($B$171,C_400B,22,FALSE),DAY($B$171))</f>
        <v>17</v>
      </c>
      <c r="G171" s="188">
        <f>IFERROR(VLOOKUP($B$171,C_140,21,FALSE),DAY($B$171))</f>
        <v>17</v>
      </c>
      <c r="H171" s="188">
        <f>IFERROR(VLOOKUP($B$171,C_150,20,FALSE),DAY($B$171))</f>
        <v>17</v>
      </c>
      <c r="I171" s="188">
        <f>IFERROR(VLOOKUP($B$171,C_200,19,FALSE),DAY($B$171))</f>
        <v>17</v>
      </c>
      <c r="J171" s="188">
        <f>IFERROR(VLOOKUP($B$171,C_210,18,FALSE),DAY($B$171))</f>
        <v>17</v>
      </c>
      <c r="K171" s="188">
        <f>IFERROR(VLOOKUP($B$171,C_350,17,FALSE),DAY($B$171))</f>
        <v>17</v>
      </c>
      <c r="L171" s="188">
        <f>IFERROR(VLOOKUP($B$171,C_355,16,FALSE),DAY($B$171))</f>
        <v>17</v>
      </c>
      <c r="M171" s="188">
        <f>IFERROR(VLOOKUP($B$171,C_400,15,FALSE),DAY($B$171))</f>
        <v>17</v>
      </c>
      <c r="N171" s="188">
        <f>IFERROR(VLOOKUP($B$171,C_410,14,FALSE),DAY($B$171))</f>
        <v>17</v>
      </c>
      <c r="O171" s="188">
        <f>IFERROR(VLOOKUP($B$171,C_415,13,FALSE),DAY($B$171))</f>
        <v>17</v>
      </c>
      <c r="P171" s="188">
        <f>IFERROR(VLOOKUP($B$171,C_420,12,FALSE),DAY($B$171))</f>
        <v>17</v>
      </c>
      <c r="Q171" s="188">
        <f>IFERROR(VLOOKUP($B$171,C_430,11,FALSE),DAY($B$171))</f>
        <v>17</v>
      </c>
      <c r="R171" s="188">
        <f>IFERROR(VLOOKUP($B$171,C_440,10,FALSE),DAY($B$171))</f>
        <v>17</v>
      </c>
      <c r="S171" s="188">
        <f>IFERROR(VLOOKUP($B$171,C_450,9,FALSE),DAY($B$171))</f>
        <v>17</v>
      </c>
      <c r="T171" s="188">
        <f>IFERROR(VLOOKUP($B$171,C_460,8,FALSE),DAY($B$171))</f>
        <v>17</v>
      </c>
      <c r="U171" s="188">
        <f>IFERROR(VLOOKUP($B$171,C_470,7,FALSE),DAY($B$171))</f>
        <v>17</v>
      </c>
      <c r="V171" s="188">
        <f>IFERROR(VLOOKUP($B$171,C_480,6,FALSE),DAY($B$171))</f>
        <v>17</v>
      </c>
      <c r="W171" s="188">
        <f>IFERROR(VLOOKUP($B$171,C_490,5,FALSE),DAY($B$171))</f>
        <v>17</v>
      </c>
      <c r="X171" s="188">
        <f>IFERROR(VLOOKUP($B$171,C_600,4,FALSE),DAY($B$171))</f>
        <v>17</v>
      </c>
      <c r="Y171" s="188">
        <f>IFERROR(VLOOKUP($B$171,C_610,3,FALSE),DAY($B$171))</f>
        <v>17</v>
      </c>
      <c r="Z171" s="188">
        <f>IFERROR(VLOOKUP($B$171,C_620,2,FALSE),DAY($B$171))</f>
        <v>17</v>
      </c>
    </row>
    <row r="172" spans="1:26">
      <c r="A172" s="128" t="s">
        <v>104</v>
      </c>
      <c r="B172" s="187">
        <v>41990</v>
      </c>
      <c r="C172" s="188">
        <f>IFERROR(VLOOKUP($B$172,C_100,25,FALSE),DAY($B$172))</f>
        <v>18</v>
      </c>
      <c r="D172" s="188">
        <f>IFERROR(VLOOKUP($B$172,C_120,24,FALSE),DAY($B$172))</f>
        <v>18</v>
      </c>
      <c r="E172" s="188">
        <f>IFERROR(VLOOKUP($B$172,C_130,23,FALSE),DAY($B$172))</f>
        <v>18</v>
      </c>
      <c r="F172" s="188">
        <f>IFERROR(VLOOKUP($B$172,C_400B,22,FALSE),DAY($B$172))</f>
        <v>18</v>
      </c>
      <c r="G172" s="188">
        <f>IFERROR(VLOOKUP($B$172,C_140,21,FALSE),DAY($B$172))</f>
        <v>18</v>
      </c>
      <c r="H172" s="188">
        <f>IFERROR(VLOOKUP($B$172,C_150,20,FALSE),DAY($B$172))</f>
        <v>18</v>
      </c>
      <c r="I172" s="188">
        <f>IFERROR(VLOOKUP($B$172,C_200,19,FALSE),DAY($B$172))</f>
        <v>18</v>
      </c>
      <c r="J172" s="188">
        <f>IFERROR(VLOOKUP($B$172,C_210,18,FALSE),DAY($B$172))</f>
        <v>18</v>
      </c>
      <c r="K172" s="188">
        <f>IFERROR(VLOOKUP($B$172,C_350,17,FALSE),DAY($B$172))</f>
        <v>18</v>
      </c>
      <c r="L172" s="188">
        <f>IFERROR(VLOOKUP($B$172,C_355,16,FALSE),DAY($B$172))</f>
        <v>18</v>
      </c>
      <c r="M172" s="188">
        <f>IFERROR(VLOOKUP($B$172,C_400,15,FALSE),DAY($B$172))</f>
        <v>18</v>
      </c>
      <c r="N172" s="188">
        <f>IFERROR(VLOOKUP($B$172,C_410,14,FALSE),DAY($B$172))</f>
        <v>18</v>
      </c>
      <c r="O172" s="188">
        <f>IFERROR(VLOOKUP($B$172,C_415,13,FALSE),DAY($B$172))</f>
        <v>18</v>
      </c>
      <c r="P172" s="188">
        <f>IFERROR(VLOOKUP($B$172,C_420,12,FALSE),DAY($B$172))</f>
        <v>18</v>
      </c>
      <c r="Q172" s="188">
        <f>IFERROR(VLOOKUP($B$172,C_430,11,FALSE),DAY($B$172))</f>
        <v>18</v>
      </c>
      <c r="R172" s="188">
        <f>IFERROR(VLOOKUP($B$172,C_440,10,FALSE),DAY($B$172))</f>
        <v>18</v>
      </c>
      <c r="S172" s="188">
        <f>IFERROR(VLOOKUP($B$172,C_450,9,FALSE),DAY($B$172))</f>
        <v>18</v>
      </c>
      <c r="T172" s="188">
        <f>IFERROR(VLOOKUP($B$172,C_460,8,FALSE),DAY($B$172))</f>
        <v>18</v>
      </c>
      <c r="U172" s="188">
        <f>IFERROR(VLOOKUP($B$172,C_470,7,FALSE),DAY($B$172))</f>
        <v>18</v>
      </c>
      <c r="V172" s="188">
        <f>IFERROR(VLOOKUP($B$172,C_480,6,FALSE),DAY($B$172))</f>
        <v>18</v>
      </c>
      <c r="W172" s="188">
        <f>IFERROR(VLOOKUP($B$172,C_490,5,FALSE),DAY($B$172))</f>
        <v>18</v>
      </c>
      <c r="X172" s="188">
        <f>IFERROR(VLOOKUP($B$172,C_600,4,FALSE),DAY($B$172))</f>
        <v>18</v>
      </c>
      <c r="Y172" s="188">
        <f>IFERROR(VLOOKUP($B$172,C_610,3,FALSE),DAY($B$172))</f>
        <v>18</v>
      </c>
      <c r="Z172" s="188">
        <f>IFERROR(VLOOKUP($B$172,C_620,2,FALSE),DAY($B$172))</f>
        <v>18</v>
      </c>
    </row>
    <row r="173" spans="1:26">
      <c r="A173" s="128" t="s">
        <v>105</v>
      </c>
      <c r="B173" s="187">
        <v>41991</v>
      </c>
      <c r="C173" s="188">
        <f>IFERROR(VLOOKUP($B$173,C_100,25,FALSE),DAY($B$173))</f>
        <v>19</v>
      </c>
      <c r="D173" s="188">
        <f>IFERROR(VLOOKUP($B$173,C_120,24,FALSE),DAY($B$173))</f>
        <v>19</v>
      </c>
      <c r="E173" s="188">
        <f>IFERROR(VLOOKUP($B$173,C_130,23,FALSE),DAY($B$173))</f>
        <v>19</v>
      </c>
      <c r="F173" s="188">
        <f>IFERROR(VLOOKUP($B$173,C_400B,22,FALSE),DAY($B$173))</f>
        <v>19</v>
      </c>
      <c r="G173" s="188">
        <f>IFERROR(VLOOKUP($B$173,C_140,21,FALSE),DAY($B$173))</f>
        <v>19</v>
      </c>
      <c r="H173" s="188">
        <f>IFERROR(VLOOKUP($B$173,C_150,20,FALSE),DAY($B$173))</f>
        <v>19</v>
      </c>
      <c r="I173" s="188">
        <f>IFERROR(VLOOKUP($B$173,C_200,19,FALSE),DAY($B$173))</f>
        <v>19</v>
      </c>
      <c r="J173" s="188">
        <f>IFERROR(VLOOKUP($B$173,C_210,18,FALSE),DAY($B$173))</f>
        <v>19</v>
      </c>
      <c r="K173" s="188">
        <f>IFERROR(VLOOKUP($B$173,C_350,17,FALSE),DAY($B$173))</f>
        <v>19</v>
      </c>
      <c r="L173" s="188">
        <f>IFERROR(VLOOKUP($B$173,C_355,16,FALSE),DAY($B$173))</f>
        <v>19</v>
      </c>
      <c r="M173" s="188">
        <f>IFERROR(VLOOKUP($B$173,C_400,15,FALSE),DAY($B$173))</f>
        <v>19</v>
      </c>
      <c r="N173" s="188">
        <f>IFERROR(VLOOKUP($B$173,C_410,14,FALSE),DAY($B$173))</f>
        <v>19</v>
      </c>
      <c r="O173" s="188">
        <f>IFERROR(VLOOKUP($B$173,C_415,13,FALSE),DAY($B$173))</f>
        <v>19</v>
      </c>
      <c r="P173" s="188">
        <f>IFERROR(VLOOKUP($B$173,C_420,12,FALSE),DAY($B$173))</f>
        <v>19</v>
      </c>
      <c r="Q173" s="188">
        <f>IFERROR(VLOOKUP($B$173,C_430,11,FALSE),DAY($B$173))</f>
        <v>19</v>
      </c>
      <c r="R173" s="188">
        <f>IFERROR(VLOOKUP($B$173,C_440,10,FALSE),DAY($B$173))</f>
        <v>19</v>
      </c>
      <c r="S173" s="188">
        <f>IFERROR(VLOOKUP($B$173,C_450,9,FALSE),DAY($B$173))</f>
        <v>19</v>
      </c>
      <c r="T173" s="188">
        <f>IFERROR(VLOOKUP($B$173,C_460,8,FALSE),DAY($B$173))</f>
        <v>19</v>
      </c>
      <c r="U173" s="188">
        <f>IFERROR(VLOOKUP($B$173,C_470,7,FALSE),DAY($B$173))</f>
        <v>19</v>
      </c>
      <c r="V173" s="188">
        <f>IFERROR(VLOOKUP($B$173,C_480,6,FALSE),DAY($B$173))</f>
        <v>19</v>
      </c>
      <c r="W173" s="188">
        <f>IFERROR(VLOOKUP($B$173,C_490,5,FALSE),DAY($B$173))</f>
        <v>19</v>
      </c>
      <c r="X173" s="188">
        <f>IFERROR(VLOOKUP($B$173,C_600,4,FALSE),DAY($B$173))</f>
        <v>19</v>
      </c>
      <c r="Y173" s="188">
        <f>IFERROR(VLOOKUP($B$173,C_610,3,FALSE),DAY($B$173))</f>
        <v>19</v>
      </c>
      <c r="Z173" s="188">
        <f>IFERROR(VLOOKUP($B$173,C_620,2,FALSE),DAY($B$173))</f>
        <v>19</v>
      </c>
    </row>
    <row r="174" spans="1:26">
      <c r="A174" s="128" t="s">
        <v>106</v>
      </c>
      <c r="B174" s="187">
        <v>41992</v>
      </c>
      <c r="C174" s="188">
        <f>IFERROR(VLOOKUP($B$174,C_100,25,FALSE),DAY($B$174))</f>
        <v>20</v>
      </c>
      <c r="D174" s="188">
        <f>IFERROR(VLOOKUP($B$174,C_120,24,FALSE),DAY($B$174))</f>
        <v>20</v>
      </c>
      <c r="E174" s="188">
        <f>IFERROR(VLOOKUP($B$174,C_130,23,FALSE),DAY($B$174))</f>
        <v>20</v>
      </c>
      <c r="F174" s="188">
        <f>IFERROR(VLOOKUP($B$174,C_400B,22,FALSE),DAY($B$174))</f>
        <v>20</v>
      </c>
      <c r="G174" s="188">
        <f>IFERROR(VLOOKUP($B$174,C_140,21,FALSE),DAY($B$174))</f>
        <v>20</v>
      </c>
      <c r="H174" s="188">
        <f>IFERROR(VLOOKUP($B$174,C_150,20,FALSE),DAY($B$174))</f>
        <v>20</v>
      </c>
      <c r="I174" s="188">
        <f>IFERROR(VLOOKUP($B$174,C_200,19,FALSE),DAY($B$174))</f>
        <v>20</v>
      </c>
      <c r="J174" s="188">
        <f>IFERROR(VLOOKUP($B$174,C_210,18,FALSE),DAY($B$174))</f>
        <v>20</v>
      </c>
      <c r="K174" s="188">
        <f>IFERROR(VLOOKUP($B$174,C_350,17,FALSE),DAY($B$174))</f>
        <v>20</v>
      </c>
      <c r="L174" s="188">
        <f>IFERROR(VLOOKUP($B$174,C_355,16,FALSE),DAY($B$174))</f>
        <v>20</v>
      </c>
      <c r="M174" s="188">
        <f>IFERROR(VLOOKUP($B$174,C_400,15,FALSE),DAY($B$174))</f>
        <v>20</v>
      </c>
      <c r="N174" s="188">
        <f>IFERROR(VLOOKUP($B$174,C_410,14,FALSE),DAY($B$174))</f>
        <v>20</v>
      </c>
      <c r="O174" s="188">
        <f>IFERROR(VLOOKUP($B$174,C_415,13,FALSE),DAY($B$174))</f>
        <v>20</v>
      </c>
      <c r="P174" s="188">
        <f>IFERROR(VLOOKUP($B$174,C_420,12,FALSE),DAY($B$174))</f>
        <v>20</v>
      </c>
      <c r="Q174" s="188">
        <f>IFERROR(VLOOKUP($B$174,C_430,11,FALSE),DAY($B$174))</f>
        <v>20</v>
      </c>
      <c r="R174" s="188">
        <f>IFERROR(VLOOKUP($B$174,C_440,10,FALSE),DAY($B$174))</f>
        <v>20</v>
      </c>
      <c r="S174" s="188">
        <f>IFERROR(VLOOKUP($B$174,C_450,9,FALSE),DAY($B$174))</f>
        <v>20</v>
      </c>
      <c r="T174" s="188">
        <f>IFERROR(VLOOKUP($B$174,C_460,8,FALSE),DAY($B$174))</f>
        <v>20</v>
      </c>
      <c r="U174" s="188">
        <f>IFERROR(VLOOKUP($B$174,C_470,7,FALSE),DAY($B$174))</f>
        <v>20</v>
      </c>
      <c r="V174" s="188">
        <f>IFERROR(VLOOKUP($B$174,C_480,6,FALSE),DAY($B$174))</f>
        <v>20</v>
      </c>
      <c r="W174" s="188">
        <f>IFERROR(VLOOKUP($B$174,C_490,5,FALSE),DAY($B$174))</f>
        <v>20</v>
      </c>
      <c r="X174" s="188">
        <f>IFERROR(VLOOKUP($B$174,C_600,4,FALSE),DAY($B$174))</f>
        <v>20</v>
      </c>
      <c r="Y174" s="188">
        <f>IFERROR(VLOOKUP($B$174,C_610,3,FALSE),DAY($B$174))</f>
        <v>20</v>
      </c>
      <c r="Z174" s="188">
        <f>IFERROR(VLOOKUP($B$174,C_620,2,FALSE),DAY($B$174))</f>
        <v>20</v>
      </c>
    </row>
    <row r="175" spans="1:26">
      <c r="A175" s="128" t="s">
        <v>107</v>
      </c>
      <c r="B175" s="187">
        <v>41993</v>
      </c>
      <c r="C175" s="188">
        <f>IFERROR(VLOOKUP($B$175,C_100,25,FALSE),DAY($B$175))</f>
        <v>21</v>
      </c>
      <c r="D175" s="188">
        <f>IFERROR(VLOOKUP($B$175,C_120,24,FALSE),DAY($B$175))</f>
        <v>21</v>
      </c>
      <c r="E175" s="188">
        <f>IFERROR(VLOOKUP($B$175,C_130,23,FALSE),DAY($B$175))</f>
        <v>21</v>
      </c>
      <c r="F175" s="188">
        <f>IFERROR(VLOOKUP($B$175,C_400B,22,FALSE),DAY($B$175))</f>
        <v>21</v>
      </c>
      <c r="G175" s="188">
        <f>IFERROR(VLOOKUP($B$175,C_140,21,FALSE),DAY($B$175))</f>
        <v>21</v>
      </c>
      <c r="H175" s="188">
        <f>IFERROR(VLOOKUP($B$175,C_150,20,FALSE),DAY($B$175))</f>
        <v>21</v>
      </c>
      <c r="I175" s="188">
        <f>IFERROR(VLOOKUP($B$175,C_200,19,FALSE),DAY($B$175))</f>
        <v>21</v>
      </c>
      <c r="J175" s="188">
        <f>IFERROR(VLOOKUP($B$175,C_210,18,FALSE),DAY($B$175))</f>
        <v>21</v>
      </c>
      <c r="K175" s="188">
        <f>IFERROR(VLOOKUP($B$175,C_350,17,FALSE),DAY($B$175))</f>
        <v>21</v>
      </c>
      <c r="L175" s="188">
        <f>IFERROR(VLOOKUP($B$175,C_355,16,FALSE),DAY($B$175))</f>
        <v>21</v>
      </c>
      <c r="M175" s="188">
        <f>IFERROR(VLOOKUP($B$175,C_400,15,FALSE),DAY($B$175))</f>
        <v>21</v>
      </c>
      <c r="N175" s="188">
        <f>IFERROR(VLOOKUP($B$175,C_410,14,FALSE),DAY($B$175))</f>
        <v>21</v>
      </c>
      <c r="O175" s="188">
        <f>IFERROR(VLOOKUP($B$175,C_415,13,FALSE),DAY($B$175))</f>
        <v>21</v>
      </c>
      <c r="P175" s="188">
        <f>IFERROR(VLOOKUP($B$175,C_420,12,FALSE),DAY($B$175))</f>
        <v>21</v>
      </c>
      <c r="Q175" s="188">
        <f>IFERROR(VLOOKUP($B$175,C_430,11,FALSE),DAY($B$175))</f>
        <v>21</v>
      </c>
      <c r="R175" s="188">
        <f>IFERROR(VLOOKUP($B$175,C_440,10,FALSE),DAY($B$175))</f>
        <v>21</v>
      </c>
      <c r="S175" s="188">
        <f>IFERROR(VLOOKUP($B$175,C_450,9,FALSE),DAY($B$175))</f>
        <v>21</v>
      </c>
      <c r="T175" s="188">
        <f>IFERROR(VLOOKUP($B$175,C_460,8,FALSE),DAY($B$175))</f>
        <v>21</v>
      </c>
      <c r="U175" s="188">
        <f>IFERROR(VLOOKUP($B$175,C_470,7,FALSE),DAY($B$175))</f>
        <v>21</v>
      </c>
      <c r="V175" s="188">
        <f>IFERROR(VLOOKUP($B$175,C_480,6,FALSE),DAY($B$175))</f>
        <v>21</v>
      </c>
      <c r="W175" s="188">
        <f>IFERROR(VLOOKUP($B$175,C_490,5,FALSE),DAY($B$175))</f>
        <v>21</v>
      </c>
      <c r="X175" s="188">
        <f>IFERROR(VLOOKUP($B$175,C_600,4,FALSE),DAY($B$175))</f>
        <v>21</v>
      </c>
      <c r="Y175" s="188">
        <f>IFERROR(VLOOKUP($B$175,C_610,3,FALSE),DAY($B$175))</f>
        <v>21</v>
      </c>
      <c r="Z175" s="188">
        <f>IFERROR(VLOOKUP($B$175,C_620,2,FALSE),DAY($B$175))</f>
        <v>21</v>
      </c>
    </row>
    <row r="176" spans="1:26">
      <c r="A176" s="182" t="s">
        <v>108</v>
      </c>
      <c r="B176" s="186">
        <v>41994</v>
      </c>
      <c r="C176" s="188">
        <f>IFERROR(VLOOKUP($B$176,C_100,25,FALSE),DAY($B$176))</f>
        <v>22</v>
      </c>
      <c r="D176" s="188">
        <f>IFERROR(VLOOKUP($B$176,C_120,24,FALSE),DAY($B$176))</f>
        <v>22</v>
      </c>
      <c r="E176" s="188">
        <f>IFERROR(VLOOKUP($B$176,C_130,23,FALSE),DAY($B$176))</f>
        <v>22</v>
      </c>
      <c r="F176" s="188">
        <f>IFERROR(VLOOKUP($B$176,C_400B,22,FALSE),DAY($B$176))</f>
        <v>22</v>
      </c>
      <c r="G176" s="188">
        <f>IFERROR(VLOOKUP($B$176,C_140,21,FALSE),DAY($B$176))</f>
        <v>22</v>
      </c>
      <c r="H176" s="188">
        <f>IFERROR(VLOOKUP($B$176,C_150,20,FALSE),DAY($B$176))</f>
        <v>22</v>
      </c>
      <c r="I176" s="188">
        <f>IFERROR(VLOOKUP($B$176,C_200,19,FALSE),DAY($B$176))</f>
        <v>22</v>
      </c>
      <c r="J176" s="188">
        <f>IFERROR(VLOOKUP($B$176,C_210,18,FALSE),DAY($B$176))</f>
        <v>22</v>
      </c>
      <c r="K176" s="188">
        <f>IFERROR(VLOOKUP($B$176,C_350,17,FALSE),DAY($B$176))</f>
        <v>22</v>
      </c>
      <c r="L176" s="188">
        <f>IFERROR(VLOOKUP($B$176,C_355,16,FALSE),DAY($B$176))</f>
        <v>22</v>
      </c>
      <c r="M176" s="188">
        <f>IFERROR(VLOOKUP($B$176,C_400,15,FALSE),DAY($B$176))</f>
        <v>22</v>
      </c>
      <c r="N176" s="188">
        <f>IFERROR(VLOOKUP($B$176,C_410,14,FALSE),DAY($B$176))</f>
        <v>22</v>
      </c>
      <c r="O176" s="188">
        <f>IFERROR(VLOOKUP($B$176,C_415,13,FALSE),DAY($B$176))</f>
        <v>22</v>
      </c>
      <c r="P176" s="188">
        <f>IFERROR(VLOOKUP($B$176,C_420,12,FALSE),DAY($B$176))</f>
        <v>22</v>
      </c>
      <c r="Q176" s="188">
        <f>IFERROR(VLOOKUP($B$176,C_430,11,FALSE),DAY($B$176))</f>
        <v>22</v>
      </c>
      <c r="R176" s="188">
        <f>IFERROR(VLOOKUP($B$176,C_440,10,FALSE),DAY($B$176))</f>
        <v>22</v>
      </c>
      <c r="S176" s="188">
        <f>IFERROR(VLOOKUP($B$176,C_450,9,FALSE),DAY($B$176))</f>
        <v>22</v>
      </c>
      <c r="T176" s="188">
        <f>IFERROR(VLOOKUP($B$176,C_460,8,FALSE),DAY($B$176))</f>
        <v>22</v>
      </c>
      <c r="U176" s="188">
        <f>IFERROR(VLOOKUP($B$176,C_470,7,FALSE),DAY($B$176))</f>
        <v>22</v>
      </c>
      <c r="V176" s="188">
        <f>IFERROR(VLOOKUP($B$176,C_480,6,FALSE),DAY($B$176))</f>
        <v>22</v>
      </c>
      <c r="W176" s="188">
        <f>IFERROR(VLOOKUP($B$176,C_490,5,FALSE),DAY($B$176))</f>
        <v>22</v>
      </c>
      <c r="X176" s="188">
        <f>IFERROR(VLOOKUP($B$176,C_600,4,FALSE),DAY($B$176))</f>
        <v>22</v>
      </c>
      <c r="Y176" s="188">
        <f>IFERROR(VLOOKUP($B$176,C_610,3,FALSE),DAY($B$176))</f>
        <v>22</v>
      </c>
      <c r="Z176" s="188">
        <f>IFERROR(VLOOKUP($B$176,C_620,2,FALSE),DAY($B$176))</f>
        <v>22</v>
      </c>
    </row>
    <row r="177" spans="1:26">
      <c r="A177" s="182" t="s">
        <v>102</v>
      </c>
      <c r="B177" s="186">
        <v>41995</v>
      </c>
      <c r="C177" s="188">
        <f>IFERROR(VLOOKUP($B$177,C_100,25,FALSE),DAY($B$177))</f>
        <v>23</v>
      </c>
      <c r="D177" s="188">
        <f>IFERROR(VLOOKUP($B$177,C_120,24,FALSE),DAY($B$177))</f>
        <v>23</v>
      </c>
      <c r="E177" s="188">
        <f>IFERROR(VLOOKUP($B$177,C_130,23,FALSE),DAY($B$177))</f>
        <v>23</v>
      </c>
      <c r="F177" s="188">
        <f>IFERROR(VLOOKUP($B$177,C_400B,22,FALSE),DAY($B$177))</f>
        <v>23</v>
      </c>
      <c r="G177" s="188">
        <f>IFERROR(VLOOKUP($B$177,C_140,21,FALSE),DAY($B$177))</f>
        <v>23</v>
      </c>
      <c r="H177" s="188">
        <f>IFERROR(VLOOKUP($B$177,C_150,20,FALSE),DAY($B$177))</f>
        <v>23</v>
      </c>
      <c r="I177" s="188">
        <f>IFERROR(VLOOKUP($B$177,C_200,19,FALSE),DAY($B$177))</f>
        <v>23</v>
      </c>
      <c r="J177" s="188">
        <f>IFERROR(VLOOKUP($B$177,C_210,18,FALSE),DAY($B$177))</f>
        <v>23</v>
      </c>
      <c r="K177" s="188">
        <f>IFERROR(VLOOKUP($B$177,C_350,17,FALSE),DAY($B$177))</f>
        <v>23</v>
      </c>
      <c r="L177" s="188">
        <f>IFERROR(VLOOKUP($B$177,C_355,16,FALSE),DAY($B$177))</f>
        <v>23</v>
      </c>
      <c r="M177" s="188">
        <f>IFERROR(VLOOKUP($B$177,C_400,15,FALSE),DAY($B$177))</f>
        <v>23</v>
      </c>
      <c r="N177" s="188">
        <f>IFERROR(VLOOKUP($B$177,C_410,14,FALSE),DAY($B$177))</f>
        <v>23</v>
      </c>
      <c r="O177" s="188">
        <f>IFERROR(VLOOKUP($B$177,C_415,13,FALSE),DAY($B$177))</f>
        <v>23</v>
      </c>
      <c r="P177" s="188">
        <f>IFERROR(VLOOKUP($B$177,C_420,12,FALSE),DAY($B$177))</f>
        <v>23</v>
      </c>
      <c r="Q177" s="188">
        <f>IFERROR(VLOOKUP($B$177,C_430,11,FALSE),DAY($B$177))</f>
        <v>23</v>
      </c>
      <c r="R177" s="188">
        <f>IFERROR(VLOOKUP($B$177,C_440,10,FALSE),DAY($B$177))</f>
        <v>23</v>
      </c>
      <c r="S177" s="188">
        <f>IFERROR(VLOOKUP($B$177,C_450,9,FALSE),DAY($B$177))</f>
        <v>23</v>
      </c>
      <c r="T177" s="188">
        <f>IFERROR(VLOOKUP($B$177,C_460,8,FALSE),DAY($B$177))</f>
        <v>23</v>
      </c>
      <c r="U177" s="188">
        <f>IFERROR(VLOOKUP($B$177,C_470,7,FALSE),DAY($B$177))</f>
        <v>23</v>
      </c>
      <c r="V177" s="188">
        <f>IFERROR(VLOOKUP($B$177,C_480,6,FALSE),DAY($B$177))</f>
        <v>23</v>
      </c>
      <c r="W177" s="188">
        <f>IFERROR(VLOOKUP($B$177,C_490,5,FALSE),DAY($B$177))</f>
        <v>23</v>
      </c>
      <c r="X177" s="188">
        <f>IFERROR(VLOOKUP($B$177,C_600,4,FALSE),DAY($B$177))</f>
        <v>23</v>
      </c>
      <c r="Y177" s="188">
        <f>IFERROR(VLOOKUP($B$177,C_610,3,FALSE),DAY($B$177))</f>
        <v>23</v>
      </c>
      <c r="Z177" s="188">
        <f>IFERROR(VLOOKUP($B$177,C_620,2,FALSE),DAY($B$177))</f>
        <v>23</v>
      </c>
    </row>
    <row r="178" spans="1:26">
      <c r="A178" s="128" t="s">
        <v>103</v>
      </c>
      <c r="B178" s="187">
        <v>41996</v>
      </c>
      <c r="C178" s="188" t="str">
        <f>IFERROR(VLOOKUP($B$178,C_100,25,FALSE),DAY($B$178))</f>
        <v>●</v>
      </c>
      <c r="D178" s="188" t="str">
        <f>IFERROR(VLOOKUP($B$178,C_120,24,FALSE),DAY($B$178))</f>
        <v>◯</v>
      </c>
      <c r="E178" s="188">
        <f>IFERROR(VLOOKUP($B$178,C_130,23,FALSE),DAY($B$178))</f>
        <v>24</v>
      </c>
      <c r="F178" s="188">
        <f>IFERROR(VLOOKUP($B$178,C_400B,22,FALSE),DAY($B$178))</f>
        <v>24</v>
      </c>
      <c r="G178" s="188" t="str">
        <f>IFERROR(VLOOKUP($B$178,C_140,21,FALSE),DAY($B$178))</f>
        <v>◯</v>
      </c>
      <c r="H178" s="188" t="str">
        <f>IFERROR(VLOOKUP($B$178,C_150,20,FALSE),DAY($B$178))</f>
        <v>◯</v>
      </c>
      <c r="I178" s="188" t="str">
        <f>IFERROR(VLOOKUP($B$178,C_200,19,FALSE),DAY($B$178))</f>
        <v>◯</v>
      </c>
      <c r="J178" s="188" t="str">
        <f>IFERROR(VLOOKUP($B$178,C_210,18,FALSE),DAY($B$178))</f>
        <v>◯</v>
      </c>
      <c r="K178" s="188" t="str">
        <f>IFERROR(VLOOKUP($B$178,C_350,17,FALSE),DAY($B$178))</f>
        <v>◯</v>
      </c>
      <c r="L178" s="188" t="str">
        <f>IFERROR(VLOOKUP($B$178,C_355,16,FALSE),DAY($B$178))</f>
        <v>◯</v>
      </c>
      <c r="M178" s="188">
        <f>IFERROR(VLOOKUP($B$178,C_400,15,FALSE),DAY($B$178))</f>
        <v>24</v>
      </c>
      <c r="N178" s="188" t="str">
        <f>IFERROR(VLOOKUP($B$178,C_410,14,FALSE),DAY($B$178))</f>
        <v>◯</v>
      </c>
      <c r="O178" s="188" t="str">
        <f>IFERROR(VLOOKUP($B$178,C_415,13,FALSE),DAY($B$178))</f>
        <v>◯</v>
      </c>
      <c r="P178" s="188" t="str">
        <f>IFERROR(VLOOKUP($B$178,C_420,12,FALSE),DAY($B$178))</f>
        <v>◯</v>
      </c>
      <c r="Q178" s="188" t="str">
        <f>IFERROR(VLOOKUP($B$178,C_430,11,FALSE),DAY($B$178))</f>
        <v>◯</v>
      </c>
      <c r="R178" s="188" t="str">
        <f>IFERROR(VLOOKUP($B$178,C_440,10,FALSE),DAY($B$178))</f>
        <v>◯</v>
      </c>
      <c r="S178" s="188" t="str">
        <f>IFERROR(VLOOKUP($B$178,C_450,9,FALSE),DAY($B$178))</f>
        <v>◯</v>
      </c>
      <c r="T178" s="188" t="str">
        <f>IFERROR(VLOOKUP($B$178,C_460,8,FALSE),DAY($B$178))</f>
        <v>◯</v>
      </c>
      <c r="U178" s="188" t="str">
        <f>IFERROR(VLOOKUP($B$178,C_470,7,FALSE),DAY($B$178))</f>
        <v>◯</v>
      </c>
      <c r="V178" s="188" t="str">
        <f>IFERROR(VLOOKUP($B$178,C_480,6,FALSE),DAY($B$178))</f>
        <v>◯</v>
      </c>
      <c r="W178" s="188" t="str">
        <f>IFERROR(VLOOKUP($B$178,C_490,5,FALSE),DAY($B$178))</f>
        <v>●</v>
      </c>
      <c r="X178" s="188" t="str">
        <f>IFERROR(VLOOKUP($B$178,C_600,4,FALSE),DAY($B$178))</f>
        <v>◯</v>
      </c>
      <c r="Y178" s="188" t="str">
        <f>IFERROR(VLOOKUP($B$178,C_610,3,FALSE),DAY($B$178))</f>
        <v>◯</v>
      </c>
      <c r="Z178" s="188" t="str">
        <f>IFERROR(VLOOKUP($B$178,C_620,2,FALSE),DAY($B$178))</f>
        <v>◯</v>
      </c>
    </row>
    <row r="179" spans="1:26">
      <c r="A179" s="128" t="s">
        <v>104</v>
      </c>
      <c r="B179" s="187">
        <v>41997</v>
      </c>
      <c r="C179" s="188" t="str">
        <f>IFERROR(VLOOKUP($B$179,C_100,25,FALSE),DAY($B$179))</f>
        <v>●</v>
      </c>
      <c r="D179" s="188" t="str">
        <f>IFERROR(VLOOKUP($B$179,C_120,24,FALSE),DAY($B$179))</f>
        <v>●</v>
      </c>
      <c r="E179" s="188" t="str">
        <f>IFERROR(VLOOKUP($B$179,C_130,23,FALSE),DAY($B$179))</f>
        <v>●</v>
      </c>
      <c r="F179" s="188">
        <f>IFERROR(VLOOKUP($B$179,C_400B,22,FALSE),DAY($B$179))</f>
        <v>25</v>
      </c>
      <c r="G179" s="188" t="str">
        <f>IFERROR(VLOOKUP($B$179,C_140,21,FALSE),DAY($B$179))</f>
        <v>●</v>
      </c>
      <c r="H179" s="188" t="str">
        <f>IFERROR(VLOOKUP($B$179,C_150,20,FALSE),DAY($B$179))</f>
        <v>●</v>
      </c>
      <c r="I179" s="188" t="str">
        <f>IFERROR(VLOOKUP($B$179,C_200,19,FALSE),DAY($B$179))</f>
        <v>●</v>
      </c>
      <c r="J179" s="188" t="str">
        <f>IFERROR(VLOOKUP($B$179,C_210,18,FALSE),DAY($B$179))</f>
        <v>●</v>
      </c>
      <c r="K179" s="188" t="str">
        <f>IFERROR(VLOOKUP($B$179,C_350,17,FALSE),DAY($B$179))</f>
        <v>●</v>
      </c>
      <c r="L179" s="188" t="str">
        <f>IFERROR(VLOOKUP($B$179,C_355,16,FALSE),DAY($B$179))</f>
        <v>●</v>
      </c>
      <c r="M179" s="188" t="str">
        <f>IFERROR(VLOOKUP($B$179,C_400,15,FALSE),DAY($B$179))</f>
        <v>●</v>
      </c>
      <c r="N179" s="188" t="str">
        <f>IFERROR(VLOOKUP($B$179,C_410,14,FALSE),DAY($B$179))</f>
        <v>●</v>
      </c>
      <c r="O179" s="188" t="str">
        <f>IFERROR(VLOOKUP($B$179,C_415,13,FALSE),DAY($B$179))</f>
        <v>●</v>
      </c>
      <c r="P179" s="188" t="str">
        <f>IFERROR(VLOOKUP($B$179,C_420,12,FALSE),DAY($B$179))</f>
        <v>●</v>
      </c>
      <c r="Q179" s="188" t="str">
        <f>IFERROR(VLOOKUP($B$179,C_430,11,FALSE),DAY($B$179))</f>
        <v>●</v>
      </c>
      <c r="R179" s="188" t="str">
        <f>IFERROR(VLOOKUP($B$179,C_440,10,FALSE),DAY($B$179))</f>
        <v>●</v>
      </c>
      <c r="S179" s="188" t="str">
        <f>IFERROR(VLOOKUP($B$179,C_450,9,FALSE),DAY($B$179))</f>
        <v>●</v>
      </c>
      <c r="T179" s="188" t="str">
        <f>IFERROR(VLOOKUP($B$179,C_460,8,FALSE),DAY($B$179))</f>
        <v>●</v>
      </c>
      <c r="U179" s="188" t="str">
        <f>IFERROR(VLOOKUP($B$179,C_470,7,FALSE),DAY($B$179))</f>
        <v>●</v>
      </c>
      <c r="V179" s="188" t="str">
        <f>IFERROR(VLOOKUP($B$179,C_480,6,FALSE),DAY($B$179))</f>
        <v>●</v>
      </c>
      <c r="W179" s="188" t="str">
        <f>IFERROR(VLOOKUP($B$179,C_490,5,FALSE),DAY($B$179))</f>
        <v>●</v>
      </c>
      <c r="X179" s="188" t="str">
        <f>IFERROR(VLOOKUP($B$179,C_600,4,FALSE),DAY($B$179))</f>
        <v>●</v>
      </c>
      <c r="Y179" s="188" t="str">
        <f>IFERROR(VLOOKUP($B$179,C_610,3,FALSE),DAY($B$179))</f>
        <v>●</v>
      </c>
      <c r="Z179" s="188" t="str">
        <f>IFERROR(VLOOKUP($B$179,C_620,2,FALSE),DAY($B$179))</f>
        <v>●</v>
      </c>
    </row>
    <row r="180" spans="1:26">
      <c r="A180" s="128" t="s">
        <v>105</v>
      </c>
      <c r="B180" s="187">
        <v>41998</v>
      </c>
      <c r="C180" s="188" t="str">
        <f>IFERROR(VLOOKUP($B$180,C_100,25,FALSE),DAY($B$180))</f>
        <v>◯</v>
      </c>
      <c r="D180" s="188" t="str">
        <f>IFERROR(VLOOKUP($B$180,C_120,24,FALSE),DAY($B$180))</f>
        <v>◯</v>
      </c>
      <c r="E180" s="188">
        <f>IFERROR(VLOOKUP($B$180,C_130,23,FALSE),DAY($B$180))</f>
        <v>26</v>
      </c>
      <c r="F180" s="188">
        <f>IFERROR(VLOOKUP($B$180,C_400B,22,FALSE),DAY($B$180))</f>
        <v>26</v>
      </c>
      <c r="G180" s="188" t="str">
        <f>IFERROR(VLOOKUP($B$180,C_140,21,FALSE),DAY($B$180))</f>
        <v>◯</v>
      </c>
      <c r="H180" s="188" t="str">
        <f>IFERROR(VLOOKUP($B$180,C_150,20,FALSE),DAY($B$180))</f>
        <v>◯</v>
      </c>
      <c r="I180" s="188" t="str">
        <f>IFERROR(VLOOKUP($B$180,C_200,19,FALSE),DAY($B$180))</f>
        <v>◯</v>
      </c>
      <c r="J180" s="188" t="str">
        <f>IFERROR(VLOOKUP($B$180,C_210,18,FALSE),DAY($B$180))</f>
        <v>◯</v>
      </c>
      <c r="K180" s="188" t="str">
        <f>IFERROR(VLOOKUP($B$180,C_350,17,FALSE),DAY($B$180))</f>
        <v>◯</v>
      </c>
      <c r="L180" s="188" t="str">
        <f>IFERROR(VLOOKUP($B$180,C_355,16,FALSE),DAY($B$180))</f>
        <v>◯</v>
      </c>
      <c r="M180" s="188">
        <f>IFERROR(VLOOKUP($B$180,C_400,15,FALSE),DAY($B$180))</f>
        <v>26</v>
      </c>
      <c r="N180" s="188" t="str">
        <f>IFERROR(VLOOKUP($B$180,C_410,14,FALSE),DAY($B$180))</f>
        <v>◯</v>
      </c>
      <c r="O180" s="188" t="str">
        <f>IFERROR(VLOOKUP($B$180,C_415,13,FALSE),DAY($B$180))</f>
        <v>◯</v>
      </c>
      <c r="P180" s="188" t="str">
        <f>IFERROR(VLOOKUP($B$180,C_420,12,FALSE),DAY($B$180))</f>
        <v>◯</v>
      </c>
      <c r="Q180" s="188" t="str">
        <f>IFERROR(VLOOKUP($B$180,C_430,11,FALSE),DAY($B$180))</f>
        <v>◯</v>
      </c>
      <c r="R180" s="188" t="str">
        <f>IFERROR(VLOOKUP($B$180,C_440,10,FALSE),DAY($B$180))</f>
        <v>◯</v>
      </c>
      <c r="S180" s="188" t="str">
        <f>IFERROR(VLOOKUP($B$180,C_450,9,FALSE),DAY($B$180))</f>
        <v>◯</v>
      </c>
      <c r="T180" s="188" t="str">
        <f>IFERROR(VLOOKUP($B$180,C_460,8,FALSE),DAY($B$180))</f>
        <v>◯</v>
      </c>
      <c r="U180" s="188" t="str">
        <f>IFERROR(VLOOKUP($B$180,C_470,7,FALSE),DAY($B$180))</f>
        <v>◯</v>
      </c>
      <c r="V180" s="188" t="str">
        <f>IFERROR(VLOOKUP($B$180,C_480,6,FALSE),DAY($B$180))</f>
        <v>◯</v>
      </c>
      <c r="W180" s="188" t="str">
        <f>IFERROR(VLOOKUP($B$180,C_490,5,FALSE),DAY($B$180))</f>
        <v>●</v>
      </c>
      <c r="X180" s="188" t="str">
        <f>IFERROR(VLOOKUP($B$180,C_600,4,FALSE),DAY($B$180))</f>
        <v>◯</v>
      </c>
      <c r="Y180" s="188" t="str">
        <f>IFERROR(VLOOKUP($B$180,C_610,3,FALSE),DAY($B$180))</f>
        <v>◯</v>
      </c>
      <c r="Z180" s="188" t="str">
        <f>IFERROR(VLOOKUP($B$180,C_620,2,FALSE),DAY($B$180))</f>
        <v>◯</v>
      </c>
    </row>
    <row r="181" spans="1:26">
      <c r="A181" s="128" t="s">
        <v>106</v>
      </c>
      <c r="B181" s="187">
        <v>41999</v>
      </c>
      <c r="C181" s="188" t="str">
        <f>IFERROR(VLOOKUP($B$181,C_100,25,FALSE),DAY($B$181))</f>
        <v>◯</v>
      </c>
      <c r="D181" s="188" t="str">
        <f>IFERROR(VLOOKUP($B$181,C_120,24,FALSE),DAY($B$181))</f>
        <v>◯</v>
      </c>
      <c r="E181" s="188">
        <f>IFERROR(VLOOKUP($B$181,C_130,23,FALSE),DAY($B$181))</f>
        <v>27</v>
      </c>
      <c r="F181" s="188">
        <f>IFERROR(VLOOKUP($B$181,C_400B,22,FALSE),DAY($B$181))</f>
        <v>27</v>
      </c>
      <c r="G181" s="188" t="str">
        <f>IFERROR(VLOOKUP($B$181,C_140,21,FALSE),DAY($B$181))</f>
        <v>◯</v>
      </c>
      <c r="H181" s="188" t="str">
        <f>IFERROR(VLOOKUP($B$181,C_150,20,FALSE),DAY($B$181))</f>
        <v>◯</v>
      </c>
      <c r="I181" s="188" t="str">
        <f>IFERROR(VLOOKUP($B$181,C_200,19,FALSE),DAY($B$181))</f>
        <v>◯</v>
      </c>
      <c r="J181" s="188" t="str">
        <f>IFERROR(VLOOKUP($B$181,C_210,18,FALSE),DAY($B$181))</f>
        <v>◯</v>
      </c>
      <c r="K181" s="188" t="str">
        <f>IFERROR(VLOOKUP($B$181,C_350,17,FALSE),DAY($B$181))</f>
        <v>◯</v>
      </c>
      <c r="L181" s="188" t="str">
        <f>IFERROR(VLOOKUP($B$181,C_355,16,FALSE),DAY($B$181))</f>
        <v>◯</v>
      </c>
      <c r="M181" s="188">
        <f>IFERROR(VLOOKUP($B$181,C_400,15,FALSE),DAY($B$181))</f>
        <v>27</v>
      </c>
      <c r="N181" s="188" t="str">
        <f>IFERROR(VLOOKUP($B$181,C_410,14,FALSE),DAY($B$181))</f>
        <v>◯</v>
      </c>
      <c r="O181" s="188" t="str">
        <f>IFERROR(VLOOKUP($B$181,C_415,13,FALSE),DAY($B$181))</f>
        <v>◯</v>
      </c>
      <c r="P181" s="188" t="str">
        <f>IFERROR(VLOOKUP($B$181,C_420,12,FALSE),DAY($B$181))</f>
        <v>◯</v>
      </c>
      <c r="Q181" s="188" t="str">
        <f>IFERROR(VLOOKUP($B$181,C_430,11,FALSE),DAY($B$181))</f>
        <v>◯</v>
      </c>
      <c r="R181" s="188" t="str">
        <f>IFERROR(VLOOKUP($B$181,C_440,10,FALSE),DAY($B$181))</f>
        <v>◯</v>
      </c>
      <c r="S181" s="188" t="str">
        <f>IFERROR(VLOOKUP($B$181,C_450,9,FALSE),DAY($B$181))</f>
        <v>◯</v>
      </c>
      <c r="T181" s="188" t="str">
        <f>IFERROR(VLOOKUP($B$181,C_460,8,FALSE),DAY($B$181))</f>
        <v>◯</v>
      </c>
      <c r="U181" s="188" t="str">
        <f>IFERROR(VLOOKUP($B$181,C_470,7,FALSE),DAY($B$181))</f>
        <v>◯</v>
      </c>
      <c r="V181" s="188" t="str">
        <f>IFERROR(VLOOKUP($B$181,C_480,6,FALSE),DAY($B$181))</f>
        <v>◯</v>
      </c>
      <c r="W181" s="188" t="str">
        <f>IFERROR(VLOOKUP($B$181,C_490,5,FALSE),DAY($B$181))</f>
        <v>●</v>
      </c>
      <c r="X181" s="188" t="str">
        <f>IFERROR(VLOOKUP($B$181,C_600,4,FALSE),DAY($B$181))</f>
        <v>◯</v>
      </c>
      <c r="Y181" s="188" t="str">
        <f>IFERROR(VLOOKUP($B$181,C_610,3,FALSE),DAY($B$181))</f>
        <v>◯</v>
      </c>
      <c r="Z181" s="188" t="str">
        <f>IFERROR(VLOOKUP($B$181,C_620,2,FALSE),DAY($B$181))</f>
        <v>◯</v>
      </c>
    </row>
    <row r="182" spans="1:26">
      <c r="A182" s="128" t="s">
        <v>107</v>
      </c>
      <c r="B182" s="187">
        <v>42000</v>
      </c>
      <c r="C182" s="188" t="str">
        <f>IFERROR(VLOOKUP($B$182,C_100,25,FALSE),DAY($B$182))</f>
        <v>◯</v>
      </c>
      <c r="D182" s="188" t="str">
        <f>IFERROR(VLOOKUP($B$182,C_120,24,FALSE),DAY($B$182))</f>
        <v>◯</v>
      </c>
      <c r="E182" s="188">
        <f>IFERROR(VLOOKUP($B$182,C_130,23,FALSE),DAY($B$182))</f>
        <v>28</v>
      </c>
      <c r="F182" s="188">
        <f>IFERROR(VLOOKUP($B$182,C_400B,22,FALSE),DAY($B$182))</f>
        <v>28</v>
      </c>
      <c r="G182" s="188" t="str">
        <f>IFERROR(VLOOKUP($B$182,C_140,21,FALSE),DAY($B$182))</f>
        <v>◯</v>
      </c>
      <c r="H182" s="188" t="str">
        <f>IFERROR(VLOOKUP($B$182,C_150,20,FALSE),DAY($B$182))</f>
        <v>◯</v>
      </c>
      <c r="I182" s="188" t="str">
        <f>IFERROR(VLOOKUP($B$182,C_200,19,FALSE),DAY($B$182))</f>
        <v>◯</v>
      </c>
      <c r="J182" s="188" t="str">
        <f>IFERROR(VLOOKUP($B$182,C_210,18,FALSE),DAY($B$182))</f>
        <v>◯</v>
      </c>
      <c r="K182" s="188" t="str">
        <f>IFERROR(VLOOKUP($B$182,C_350,17,FALSE),DAY($B$182))</f>
        <v>◯</v>
      </c>
      <c r="L182" s="188" t="str">
        <f>IFERROR(VLOOKUP($B$182,C_355,16,FALSE),DAY($B$182))</f>
        <v>◯</v>
      </c>
      <c r="M182" s="188">
        <f>IFERROR(VLOOKUP($B$182,C_400,15,FALSE),DAY($B$182))</f>
        <v>28</v>
      </c>
      <c r="N182" s="188" t="str">
        <f>IFERROR(VLOOKUP($B$182,C_410,14,FALSE),DAY($B$182))</f>
        <v>◯</v>
      </c>
      <c r="O182" s="188" t="str">
        <f>IFERROR(VLOOKUP($B$182,C_415,13,FALSE),DAY($B$182))</f>
        <v>◯</v>
      </c>
      <c r="P182" s="188" t="str">
        <f>IFERROR(VLOOKUP($B$182,C_420,12,FALSE),DAY($B$182))</f>
        <v>◯</v>
      </c>
      <c r="Q182" s="188" t="str">
        <f>IFERROR(VLOOKUP($B$182,C_430,11,FALSE),DAY($B$182))</f>
        <v>◯</v>
      </c>
      <c r="R182" s="188" t="str">
        <f>IFERROR(VLOOKUP($B$182,C_440,10,FALSE),DAY($B$182))</f>
        <v>◯</v>
      </c>
      <c r="S182" s="188" t="str">
        <f>IFERROR(VLOOKUP($B$182,C_450,9,FALSE),DAY($B$182))</f>
        <v>◯</v>
      </c>
      <c r="T182" s="188" t="str">
        <f>IFERROR(VLOOKUP($B$182,C_460,8,FALSE),DAY($B$182))</f>
        <v>◯</v>
      </c>
      <c r="U182" s="188" t="str">
        <f>IFERROR(VLOOKUP($B$182,C_470,7,FALSE),DAY($B$182))</f>
        <v>◯</v>
      </c>
      <c r="V182" s="188" t="str">
        <f>IFERROR(VLOOKUP($B$182,C_480,6,FALSE),DAY($B$182))</f>
        <v>◯</v>
      </c>
      <c r="W182" s="188" t="str">
        <f>IFERROR(VLOOKUP($B$182,C_490,5,FALSE),DAY($B$182))</f>
        <v>●</v>
      </c>
      <c r="X182" s="188" t="str">
        <f>IFERROR(VLOOKUP($B$182,C_600,4,FALSE),DAY($B$182))</f>
        <v>◯</v>
      </c>
      <c r="Y182" s="188" t="str">
        <f>IFERROR(VLOOKUP($B$182,C_610,3,FALSE),DAY($B$182))</f>
        <v>◯</v>
      </c>
      <c r="Z182" s="188" t="str">
        <f>IFERROR(VLOOKUP($B$182,C_620,2,FALSE),DAY($B$182))</f>
        <v>◯</v>
      </c>
    </row>
    <row r="183" spans="1:26">
      <c r="A183" s="182" t="s">
        <v>108</v>
      </c>
      <c r="B183" s="186">
        <v>42001</v>
      </c>
      <c r="C183" s="188">
        <f>IFERROR(VLOOKUP($B$183,C_100,25,FALSE),DAY($B$183))</f>
        <v>29</v>
      </c>
      <c r="D183" s="188">
        <f>IFERROR(VLOOKUP($B$183,C_120,24,FALSE),DAY($B$183))</f>
        <v>29</v>
      </c>
      <c r="E183" s="188">
        <f>IFERROR(VLOOKUP($B$183,C_130,23,FALSE),DAY($B$183))</f>
        <v>29</v>
      </c>
      <c r="F183" s="188">
        <f>IFERROR(VLOOKUP($B$183,C_400B,22,FALSE),DAY($B$183))</f>
        <v>29</v>
      </c>
      <c r="G183" s="188">
        <f>IFERROR(VLOOKUP($B$183,C_140,21,FALSE),DAY($B$183))</f>
        <v>29</v>
      </c>
      <c r="H183" s="188">
        <f>IFERROR(VLOOKUP($B$183,C_150,20,FALSE),DAY($B$183))</f>
        <v>29</v>
      </c>
      <c r="I183" s="188">
        <f>IFERROR(VLOOKUP($B$183,C_200,19,FALSE),DAY($B$183))</f>
        <v>29</v>
      </c>
      <c r="J183" s="188">
        <f>IFERROR(VLOOKUP($B$183,C_210,18,FALSE),DAY($B$183))</f>
        <v>29</v>
      </c>
      <c r="K183" s="188">
        <f>IFERROR(VLOOKUP($B$183,C_350,17,FALSE),DAY($B$183))</f>
        <v>29</v>
      </c>
      <c r="L183" s="188">
        <f>IFERROR(VLOOKUP($B$183,C_355,16,FALSE),DAY($B$183))</f>
        <v>29</v>
      </c>
      <c r="M183" s="188">
        <f>IFERROR(VLOOKUP($B$183,C_400,15,FALSE),DAY($B$183))</f>
        <v>29</v>
      </c>
      <c r="N183" s="188">
        <f>IFERROR(VLOOKUP($B$183,C_410,14,FALSE),DAY($B$183))</f>
        <v>29</v>
      </c>
      <c r="O183" s="188">
        <f>IFERROR(VLOOKUP($B$183,C_415,13,FALSE),DAY($B$183))</f>
        <v>29</v>
      </c>
      <c r="P183" s="188">
        <f>IFERROR(VLOOKUP($B$183,C_420,12,FALSE),DAY($B$183))</f>
        <v>29</v>
      </c>
      <c r="Q183" s="188">
        <f>IFERROR(VLOOKUP($B$183,C_430,11,FALSE),DAY($B$183))</f>
        <v>29</v>
      </c>
      <c r="R183" s="188">
        <f>IFERROR(VLOOKUP($B$183,C_440,10,FALSE),DAY($B$183))</f>
        <v>29</v>
      </c>
      <c r="S183" s="188">
        <f>IFERROR(VLOOKUP($B$183,C_450,9,FALSE),DAY($B$183))</f>
        <v>29</v>
      </c>
      <c r="T183" s="188">
        <f>IFERROR(VLOOKUP($B$183,C_460,8,FALSE),DAY($B$183))</f>
        <v>29</v>
      </c>
      <c r="U183" s="188">
        <f>IFERROR(VLOOKUP($B$183,C_470,7,FALSE),DAY($B$183))</f>
        <v>29</v>
      </c>
      <c r="V183" s="188">
        <f>IFERROR(VLOOKUP($B$183,C_480,6,FALSE),DAY($B$183))</f>
        <v>29</v>
      </c>
      <c r="W183" s="188">
        <f>IFERROR(VLOOKUP($B$183,C_490,5,FALSE),DAY($B$183))</f>
        <v>29</v>
      </c>
      <c r="X183" s="188">
        <f>IFERROR(VLOOKUP($B$183,C_600,4,FALSE),DAY($B$183))</f>
        <v>29</v>
      </c>
      <c r="Y183" s="188">
        <f>IFERROR(VLOOKUP($B$183,C_610,3,FALSE),DAY($B$183))</f>
        <v>29</v>
      </c>
      <c r="Z183" s="188">
        <f>IFERROR(VLOOKUP($B$183,C_620,2,FALSE),DAY($B$183))</f>
        <v>29</v>
      </c>
    </row>
    <row r="184" spans="1:26">
      <c r="A184" s="182" t="s">
        <v>102</v>
      </c>
      <c r="B184" s="186">
        <v>42002</v>
      </c>
      <c r="C184" s="188">
        <f>IFERROR(VLOOKUP($B$184,C_100,25,FALSE),DAY($B$184))</f>
        <v>30</v>
      </c>
      <c r="D184" s="188" t="str">
        <f>IFERROR(VLOOKUP($B$184,C_120,24,FALSE),DAY($B$184))</f>
        <v>◯</v>
      </c>
      <c r="E184" s="188">
        <f>IFERROR(VLOOKUP($B$184,C_130,23,FALSE),DAY($B$184))</f>
        <v>30</v>
      </c>
      <c r="F184" s="188">
        <f>IFERROR(VLOOKUP($B$184,C_400B,22,FALSE),DAY($B$184))</f>
        <v>30</v>
      </c>
      <c r="G184" s="188">
        <f>IFERROR(VLOOKUP($B$184,C_140,21,FALSE),DAY($B$184))</f>
        <v>30</v>
      </c>
      <c r="H184" s="188">
        <f>IFERROR(VLOOKUP($B$184,C_150,20,FALSE),DAY($B$184))</f>
        <v>30</v>
      </c>
      <c r="I184" s="188">
        <f>IFERROR(VLOOKUP($B$184,C_200,19,FALSE),DAY($B$184))</f>
        <v>30</v>
      </c>
      <c r="J184" s="188">
        <f>IFERROR(VLOOKUP($B$184,C_210,18,FALSE),DAY($B$184))</f>
        <v>30</v>
      </c>
      <c r="K184" s="188">
        <f>IFERROR(VLOOKUP($B$184,C_350,17,FALSE),DAY($B$184))</f>
        <v>30</v>
      </c>
      <c r="L184" s="188">
        <f>IFERROR(VLOOKUP($B$184,C_355,16,FALSE),DAY($B$184))</f>
        <v>30</v>
      </c>
      <c r="M184" s="188">
        <f>IFERROR(VLOOKUP($B$184,C_400,15,FALSE),DAY($B$184))</f>
        <v>30</v>
      </c>
      <c r="N184" s="188">
        <f>IFERROR(VLOOKUP($B$184,C_410,14,FALSE),DAY($B$184))</f>
        <v>30</v>
      </c>
      <c r="O184" s="188">
        <f>IFERROR(VLOOKUP($B$184,C_415,13,FALSE),DAY($B$184))</f>
        <v>30</v>
      </c>
      <c r="P184" s="188">
        <f>IFERROR(VLOOKUP($B$184,C_420,12,FALSE),DAY($B$184))</f>
        <v>30</v>
      </c>
      <c r="Q184" s="188">
        <f>IFERROR(VLOOKUP($B$184,C_430,11,FALSE),DAY($B$184))</f>
        <v>30</v>
      </c>
      <c r="R184" s="188">
        <f>IFERROR(VLOOKUP($B$184,C_440,10,FALSE),DAY($B$184))</f>
        <v>30</v>
      </c>
      <c r="S184" s="188">
        <f>IFERROR(VLOOKUP($B$184,C_450,9,FALSE),DAY($B$184))</f>
        <v>30</v>
      </c>
      <c r="T184" s="188">
        <f>IFERROR(VLOOKUP($B$184,C_460,8,FALSE),DAY($B$184))</f>
        <v>30</v>
      </c>
      <c r="U184" s="188">
        <f>IFERROR(VLOOKUP($B$184,C_470,7,FALSE),DAY($B$184))</f>
        <v>30</v>
      </c>
      <c r="V184" s="188">
        <f>IFERROR(VLOOKUP($B$184,C_480,6,FALSE),DAY($B$184))</f>
        <v>30</v>
      </c>
      <c r="W184" s="188">
        <f>IFERROR(VLOOKUP($B$184,C_490,5,FALSE),DAY($B$184))</f>
        <v>30</v>
      </c>
      <c r="X184" s="188">
        <f>IFERROR(VLOOKUP($B$184,C_600,4,FALSE),DAY($B$184))</f>
        <v>30</v>
      </c>
      <c r="Y184" s="188">
        <f>IFERROR(VLOOKUP($B$184,C_610,3,FALSE),DAY($B$184))</f>
        <v>30</v>
      </c>
      <c r="Z184" s="188">
        <f>IFERROR(VLOOKUP($B$184,C_620,2,FALSE),DAY($B$184))</f>
        <v>30</v>
      </c>
    </row>
    <row r="185" spans="1:26">
      <c r="A185" s="128" t="s">
        <v>103</v>
      </c>
      <c r="B185" s="187">
        <v>42003</v>
      </c>
      <c r="C185" s="188" t="str">
        <f>IFERROR(VLOOKUP($B$185,C_100,25,FALSE),DAY($B$185))</f>
        <v>◯</v>
      </c>
      <c r="D185" s="188" t="str">
        <f>IFERROR(VLOOKUP($B$185,C_120,24,FALSE),DAY($B$185))</f>
        <v>◯</v>
      </c>
      <c r="E185" s="188">
        <f>IFERROR(VLOOKUP($B$185,C_130,23,FALSE),DAY($B$185))</f>
        <v>31</v>
      </c>
      <c r="F185" s="188">
        <f>IFERROR(VLOOKUP($B$185,C_400B,22,FALSE),DAY($B$185))</f>
        <v>31</v>
      </c>
      <c r="G185" s="188" t="str">
        <f>IFERROR(VLOOKUP($B$185,C_140,21,FALSE),DAY($B$185))</f>
        <v>◯</v>
      </c>
      <c r="H185" s="188" t="str">
        <f>IFERROR(VLOOKUP($B$185,C_150,20,FALSE),DAY($B$185))</f>
        <v>◯</v>
      </c>
      <c r="I185" s="188" t="str">
        <f>IFERROR(VLOOKUP($B$185,C_200,19,FALSE),DAY($B$185))</f>
        <v>◯</v>
      </c>
      <c r="J185" s="188" t="str">
        <f>IFERROR(VLOOKUP($B$185,C_210,18,FALSE),DAY($B$185))</f>
        <v>◯</v>
      </c>
      <c r="K185" s="188" t="str">
        <f>IFERROR(VLOOKUP($B$185,C_350,17,FALSE),DAY($B$185))</f>
        <v>◯</v>
      </c>
      <c r="L185" s="188" t="str">
        <f>IFERROR(VLOOKUP($B$185,C_355,16,FALSE),DAY($B$185))</f>
        <v>◯</v>
      </c>
      <c r="M185" s="188">
        <f>IFERROR(VLOOKUP($B$185,C_400,15,FALSE),DAY($B$185))</f>
        <v>31</v>
      </c>
      <c r="N185" s="188" t="str">
        <f>IFERROR(VLOOKUP($B$185,C_410,14,FALSE),DAY($B$185))</f>
        <v>◯</v>
      </c>
      <c r="O185" s="188" t="str">
        <f>IFERROR(VLOOKUP($B$185,C_415,13,FALSE),DAY($B$185))</f>
        <v>◯</v>
      </c>
      <c r="P185" s="188" t="str">
        <f>IFERROR(VLOOKUP($B$185,C_420,12,FALSE),DAY($B$185))</f>
        <v>◯</v>
      </c>
      <c r="Q185" s="188" t="str">
        <f>IFERROR(VLOOKUP($B$185,C_430,11,FALSE),DAY($B$185))</f>
        <v>◯</v>
      </c>
      <c r="R185" s="188" t="str">
        <f>IFERROR(VLOOKUP($B$185,C_440,10,FALSE),DAY($B$185))</f>
        <v>◯</v>
      </c>
      <c r="S185" s="188" t="str">
        <f>IFERROR(VLOOKUP($B$185,C_450,9,FALSE),DAY($B$185))</f>
        <v>◯</v>
      </c>
      <c r="T185" s="188" t="str">
        <f>IFERROR(VLOOKUP($B$185,C_460,8,FALSE),DAY($B$185))</f>
        <v>◯</v>
      </c>
      <c r="U185" s="188" t="str">
        <f>IFERROR(VLOOKUP($B$185,C_470,7,FALSE),DAY($B$185))</f>
        <v>◯</v>
      </c>
      <c r="V185" s="188" t="str">
        <f>IFERROR(VLOOKUP($B$185,C_480,6,FALSE),DAY($B$185))</f>
        <v>◯</v>
      </c>
      <c r="W185" s="188" t="str">
        <f>IFERROR(VLOOKUP($B$185,C_490,5,FALSE),DAY($B$185))</f>
        <v>◯</v>
      </c>
      <c r="X185" s="188" t="str">
        <f>IFERROR(VLOOKUP($B$185,C_600,4,FALSE),DAY($B$185))</f>
        <v>◯</v>
      </c>
      <c r="Y185" s="188" t="str">
        <f>IFERROR(VLOOKUP($B$185,C_610,3,FALSE),DAY($B$185))</f>
        <v>◯</v>
      </c>
      <c r="Z185" s="188" t="str">
        <f>IFERROR(VLOOKUP($B$185,C_620,2,FALSE),DAY($B$185))</f>
        <v>◯</v>
      </c>
    </row>
    <row r="186" spans="1:26">
      <c r="A186" s="128" t="s">
        <v>104</v>
      </c>
      <c r="B186" s="187">
        <v>42004</v>
      </c>
      <c r="C186" s="188" t="str">
        <f>IFERROR(VLOOKUP($B$186,C_100,25,FALSE),DAY($B$186))</f>
        <v>●</v>
      </c>
      <c r="D186" s="188" t="str">
        <f>IFERROR(VLOOKUP($B$186,C_120,24,FALSE),DAY($B$186))</f>
        <v>●</v>
      </c>
      <c r="E186" s="188" t="str">
        <f>IFERROR(VLOOKUP($B$186,C_130,23,FALSE),DAY($B$186))</f>
        <v>●</v>
      </c>
      <c r="F186" s="188">
        <f>IFERROR(VLOOKUP($B$186,C_400B,22,FALSE),DAY($B$186))</f>
        <v>1</v>
      </c>
      <c r="G186" s="188" t="str">
        <f>IFERROR(VLOOKUP($B$186,C_140,21,FALSE),DAY($B$186))</f>
        <v>●</v>
      </c>
      <c r="H186" s="188" t="str">
        <f>IFERROR(VLOOKUP($B$186,C_150,20,FALSE),DAY($B$186))</f>
        <v>●</v>
      </c>
      <c r="I186" s="188" t="str">
        <f>IFERROR(VLOOKUP($B$186,C_200,19,FALSE),DAY($B$186))</f>
        <v>●</v>
      </c>
      <c r="J186" s="188" t="str">
        <f>IFERROR(VLOOKUP($B$186,C_210,18,FALSE),DAY($B$186))</f>
        <v>●</v>
      </c>
      <c r="K186" s="188" t="str">
        <f>IFERROR(VLOOKUP($B$186,C_350,17,FALSE),DAY($B$186))</f>
        <v>●</v>
      </c>
      <c r="L186" s="188" t="str">
        <f>IFERROR(VLOOKUP($B$186,C_355,16,FALSE),DAY($B$186))</f>
        <v>●</v>
      </c>
      <c r="M186" s="188" t="str">
        <f>IFERROR(VLOOKUP($B$186,C_400,15,FALSE),DAY($B$186))</f>
        <v>●</v>
      </c>
      <c r="N186" s="188" t="str">
        <f>IFERROR(VLOOKUP($B$186,C_410,14,FALSE),DAY($B$186))</f>
        <v>●</v>
      </c>
      <c r="O186" s="188" t="str">
        <f>IFERROR(VLOOKUP($B$186,C_415,13,FALSE),DAY($B$186))</f>
        <v>●</v>
      </c>
      <c r="P186" s="188" t="str">
        <f>IFERROR(VLOOKUP($B$186,C_420,12,FALSE),DAY($B$186))</f>
        <v>●</v>
      </c>
      <c r="Q186" s="188" t="str">
        <f>IFERROR(VLOOKUP($B$186,C_430,11,FALSE),DAY($B$186))</f>
        <v>●</v>
      </c>
      <c r="R186" s="188" t="str">
        <f>IFERROR(VLOOKUP($B$186,C_440,10,FALSE),DAY($B$186))</f>
        <v>●</v>
      </c>
      <c r="S186" s="188" t="str">
        <f>IFERROR(VLOOKUP($B$186,C_450,9,FALSE),DAY($B$186))</f>
        <v>●</v>
      </c>
      <c r="T186" s="188" t="str">
        <f>IFERROR(VLOOKUP($B$186,C_460,8,FALSE),DAY($B$186))</f>
        <v>●</v>
      </c>
      <c r="U186" s="188" t="str">
        <f>IFERROR(VLOOKUP($B$186,C_470,7,FALSE),DAY($B$186))</f>
        <v>●</v>
      </c>
      <c r="V186" s="188" t="str">
        <f>IFERROR(VLOOKUP($B$186,C_480,6,FALSE),DAY($B$186))</f>
        <v>●</v>
      </c>
      <c r="W186" s="188" t="str">
        <f>IFERROR(VLOOKUP($B$186,C_490,5,FALSE),DAY($B$186))</f>
        <v>◯</v>
      </c>
      <c r="X186" s="188" t="str">
        <f>IFERROR(VLOOKUP($B$186,C_600,4,FALSE),DAY($B$186))</f>
        <v>●</v>
      </c>
      <c r="Y186" s="188" t="str">
        <f>IFERROR(VLOOKUP($B$186,C_610,3,FALSE),DAY($B$186))</f>
        <v>●</v>
      </c>
      <c r="Z186" s="188" t="str">
        <f>IFERROR(VLOOKUP($B$186,C_620,2,FALSE),DAY($B$186))</f>
        <v>●</v>
      </c>
    </row>
    <row r="187" spans="1:26">
      <c r="A187" s="128" t="s">
        <v>105</v>
      </c>
      <c r="B187" s="187">
        <v>42005</v>
      </c>
      <c r="C187" s="188" t="str">
        <f>IFERROR(VLOOKUP($B$187,C_100,25,FALSE),DAY($B$187))</f>
        <v>◯</v>
      </c>
      <c r="D187" s="188" t="str">
        <f>IFERROR(VLOOKUP($B$187,C_120,24,FALSE),DAY($B$187))</f>
        <v>◯</v>
      </c>
      <c r="E187" s="188">
        <f>IFERROR(VLOOKUP($B$187,C_130,23,FALSE),DAY($B$187))</f>
        <v>2</v>
      </c>
      <c r="F187" s="188">
        <f>IFERROR(VLOOKUP($B$187,C_400B,22,FALSE),DAY($B$187))</f>
        <v>2</v>
      </c>
      <c r="G187" s="188" t="str">
        <f>IFERROR(VLOOKUP($B$187,C_140,21,FALSE),DAY($B$187))</f>
        <v>◯</v>
      </c>
      <c r="H187" s="188" t="str">
        <f>IFERROR(VLOOKUP($B$187,C_150,20,FALSE),DAY($B$187))</f>
        <v>◯</v>
      </c>
      <c r="I187" s="188" t="str">
        <f>IFERROR(VLOOKUP($B$187,C_200,19,FALSE),DAY($B$187))</f>
        <v>◯</v>
      </c>
      <c r="J187" s="188" t="str">
        <f>IFERROR(VLOOKUP($B$187,C_210,18,FALSE),DAY($B$187))</f>
        <v>◯</v>
      </c>
      <c r="K187" s="188" t="str">
        <f>IFERROR(VLOOKUP($B$187,C_350,17,FALSE),DAY($B$187))</f>
        <v>◯</v>
      </c>
      <c r="L187" s="188" t="str">
        <f>IFERROR(VLOOKUP($B$187,C_355,16,FALSE),DAY($B$187))</f>
        <v>◯</v>
      </c>
      <c r="M187" s="188">
        <f>IFERROR(VLOOKUP($B$187,C_400,15,FALSE),DAY($B$187))</f>
        <v>2</v>
      </c>
      <c r="N187" s="188" t="str">
        <f>IFERROR(VLOOKUP($B$187,C_410,14,FALSE),DAY($B$187))</f>
        <v>◯</v>
      </c>
      <c r="O187" s="188" t="str">
        <f>IFERROR(VLOOKUP($B$187,C_415,13,FALSE),DAY($B$187))</f>
        <v>◯</v>
      </c>
      <c r="P187" s="188" t="str">
        <f>IFERROR(VLOOKUP($B$187,C_420,12,FALSE),DAY($B$187))</f>
        <v>◯</v>
      </c>
      <c r="Q187" s="188" t="str">
        <f>IFERROR(VLOOKUP($B$187,C_430,11,FALSE),DAY($B$187))</f>
        <v>◯</v>
      </c>
      <c r="R187" s="188" t="str">
        <f>IFERROR(VLOOKUP($B$187,C_440,10,FALSE),DAY($B$187))</f>
        <v>◯</v>
      </c>
      <c r="S187" s="188" t="str">
        <f>IFERROR(VLOOKUP($B$187,C_450,9,FALSE),DAY($B$187))</f>
        <v>◯</v>
      </c>
      <c r="T187" s="188" t="str">
        <f>IFERROR(VLOOKUP($B$187,C_460,8,FALSE),DAY($B$187))</f>
        <v>◯</v>
      </c>
      <c r="U187" s="188" t="str">
        <f>IFERROR(VLOOKUP($B$187,C_470,7,FALSE),DAY($B$187))</f>
        <v>◯</v>
      </c>
      <c r="V187" s="188" t="str">
        <f>IFERROR(VLOOKUP($B$187,C_480,6,FALSE),DAY($B$187))</f>
        <v>◯</v>
      </c>
      <c r="W187" s="188" t="str">
        <f>IFERROR(VLOOKUP($B$187,C_490,5,FALSE),DAY($B$187))</f>
        <v>◯</v>
      </c>
      <c r="X187" s="188" t="str">
        <f>IFERROR(VLOOKUP($B$187,C_600,4,FALSE),DAY($B$187))</f>
        <v>◯</v>
      </c>
      <c r="Y187" s="188" t="str">
        <f>IFERROR(VLOOKUP($B$187,C_610,3,FALSE),DAY($B$187))</f>
        <v>◯</v>
      </c>
      <c r="Z187" s="188" t="str">
        <f>IFERROR(VLOOKUP($B$187,C_620,2,FALSE),DAY($B$187))</f>
        <v>◯</v>
      </c>
    </row>
    <row r="188" spans="1:26">
      <c r="A188" s="128" t="s">
        <v>106</v>
      </c>
      <c r="B188" s="187">
        <v>42006</v>
      </c>
      <c r="C188" s="188" t="str">
        <f>IFERROR(VLOOKUP($B$188,C_100,25,FALSE),DAY($B$188))</f>
        <v>◯</v>
      </c>
      <c r="D188" s="188" t="str">
        <f>IFERROR(VLOOKUP($B$188,C_120,24,FALSE),DAY($B$188))</f>
        <v>◯</v>
      </c>
      <c r="E188" s="188">
        <f>IFERROR(VLOOKUP($B$188,C_130,23,FALSE),DAY($B$188))</f>
        <v>3</v>
      </c>
      <c r="F188" s="188">
        <f>IFERROR(VLOOKUP($B$188,C_400B,22,FALSE),DAY($B$188))</f>
        <v>3</v>
      </c>
      <c r="G188" s="188" t="str">
        <f>IFERROR(VLOOKUP($B$188,C_140,21,FALSE),DAY($B$188))</f>
        <v>◯</v>
      </c>
      <c r="H188" s="188" t="str">
        <f>IFERROR(VLOOKUP($B$188,C_150,20,FALSE),DAY($B$188))</f>
        <v>◯</v>
      </c>
      <c r="I188" s="188" t="str">
        <f>IFERROR(VLOOKUP($B$188,C_200,19,FALSE),DAY($B$188))</f>
        <v>◯</v>
      </c>
      <c r="J188" s="188" t="str">
        <f>IFERROR(VLOOKUP($B$188,C_210,18,FALSE),DAY($B$188))</f>
        <v>◯</v>
      </c>
      <c r="K188" s="188" t="str">
        <f>IFERROR(VLOOKUP($B$188,C_350,17,FALSE),DAY($B$188))</f>
        <v>◯</v>
      </c>
      <c r="L188" s="188" t="str">
        <f>IFERROR(VLOOKUP($B$188,C_355,16,FALSE),DAY($B$188))</f>
        <v>◯</v>
      </c>
      <c r="M188" s="188">
        <f>IFERROR(VLOOKUP($B$188,C_400,15,FALSE),DAY($B$188))</f>
        <v>3</v>
      </c>
      <c r="N188" s="188" t="str">
        <f>IFERROR(VLOOKUP($B$188,C_410,14,FALSE),DAY($B$188))</f>
        <v>◯</v>
      </c>
      <c r="O188" s="188" t="str">
        <f>IFERROR(VLOOKUP($B$188,C_415,13,FALSE),DAY($B$188))</f>
        <v>◯</v>
      </c>
      <c r="P188" s="188" t="str">
        <f>IFERROR(VLOOKUP($B$188,C_420,12,FALSE),DAY($B$188))</f>
        <v>◯</v>
      </c>
      <c r="Q188" s="188" t="str">
        <f>IFERROR(VLOOKUP($B$188,C_430,11,FALSE),DAY($B$188))</f>
        <v>◯</v>
      </c>
      <c r="R188" s="188" t="str">
        <f>IFERROR(VLOOKUP($B$188,C_440,10,FALSE),DAY($B$188))</f>
        <v>◯</v>
      </c>
      <c r="S188" s="188" t="str">
        <f>IFERROR(VLOOKUP($B$188,C_450,9,FALSE),DAY($B$188))</f>
        <v>◯</v>
      </c>
      <c r="T188" s="188" t="str">
        <f>IFERROR(VLOOKUP($B$188,C_460,8,FALSE),DAY($B$188))</f>
        <v>◯</v>
      </c>
      <c r="U188" s="188" t="str">
        <f>IFERROR(VLOOKUP($B$188,C_470,7,FALSE),DAY($B$188))</f>
        <v>◯</v>
      </c>
      <c r="V188" s="188" t="str">
        <f>IFERROR(VLOOKUP($B$188,C_480,6,FALSE),DAY($B$188))</f>
        <v>◯</v>
      </c>
      <c r="W188" s="188" t="str">
        <f>IFERROR(VLOOKUP($B$188,C_490,5,FALSE),DAY($B$188))</f>
        <v>◯</v>
      </c>
      <c r="X188" s="188" t="str">
        <f>IFERROR(VLOOKUP($B$188,C_600,4,FALSE),DAY($B$188))</f>
        <v>◯</v>
      </c>
      <c r="Y188" s="188" t="str">
        <f>IFERROR(VLOOKUP($B$188,C_610,3,FALSE),DAY($B$188))</f>
        <v>◯</v>
      </c>
      <c r="Z188" s="188" t="str">
        <f>IFERROR(VLOOKUP($B$188,C_620,2,FALSE),DAY($B$188))</f>
        <v>◯</v>
      </c>
    </row>
    <row r="189" spans="1:26">
      <c r="A189" s="128" t="s">
        <v>107</v>
      </c>
      <c r="B189" s="187">
        <v>42007</v>
      </c>
      <c r="C189" s="188" t="str">
        <f>IFERROR(VLOOKUP($B$189,C_100,25,FALSE),DAY($B$189))</f>
        <v>◯</v>
      </c>
      <c r="D189" s="188" t="str">
        <f>IFERROR(VLOOKUP($B$189,C_120,24,FALSE),DAY($B$189))</f>
        <v>◯</v>
      </c>
      <c r="E189" s="188">
        <f>IFERROR(VLOOKUP($B$189,C_130,23,FALSE),DAY($B$189))</f>
        <v>4</v>
      </c>
      <c r="F189" s="188">
        <f>IFERROR(VLOOKUP($B$189,C_400B,22,FALSE),DAY($B$189))</f>
        <v>4</v>
      </c>
      <c r="G189" s="188" t="str">
        <f>IFERROR(VLOOKUP($B$189,C_140,21,FALSE),DAY($B$189))</f>
        <v>◯</v>
      </c>
      <c r="H189" s="188" t="str">
        <f>IFERROR(VLOOKUP($B$189,C_150,20,FALSE),DAY($B$189))</f>
        <v>◯</v>
      </c>
      <c r="I189" s="188" t="str">
        <f>IFERROR(VLOOKUP($B$189,C_200,19,FALSE),DAY($B$189))</f>
        <v>◯</v>
      </c>
      <c r="J189" s="188" t="str">
        <f>IFERROR(VLOOKUP($B$189,C_210,18,FALSE),DAY($B$189))</f>
        <v>◯</v>
      </c>
      <c r="K189" s="188" t="str">
        <f>IFERROR(VLOOKUP($B$189,C_350,17,FALSE),DAY($B$189))</f>
        <v>◯</v>
      </c>
      <c r="L189" s="188" t="str">
        <f>IFERROR(VLOOKUP($B$189,C_355,16,FALSE),DAY($B$189))</f>
        <v>◯</v>
      </c>
      <c r="M189" s="188">
        <f>IFERROR(VLOOKUP($B$189,C_400,15,FALSE),DAY($B$189))</f>
        <v>4</v>
      </c>
      <c r="N189" s="188" t="str">
        <f>IFERROR(VLOOKUP($B$189,C_410,14,FALSE),DAY($B$189))</f>
        <v>◯</v>
      </c>
      <c r="O189" s="188" t="str">
        <f>IFERROR(VLOOKUP($B$189,C_415,13,FALSE),DAY($B$189))</f>
        <v>◯</v>
      </c>
      <c r="P189" s="188" t="str">
        <f>IFERROR(VLOOKUP($B$189,C_420,12,FALSE),DAY($B$189))</f>
        <v>◯</v>
      </c>
      <c r="Q189" s="188" t="str">
        <f>IFERROR(VLOOKUP($B$189,C_430,11,FALSE),DAY($B$189))</f>
        <v>◯</v>
      </c>
      <c r="R189" s="188" t="str">
        <f>IFERROR(VLOOKUP($B$189,C_440,10,FALSE),DAY($B$189))</f>
        <v>◯</v>
      </c>
      <c r="S189" s="188" t="str">
        <f>IFERROR(VLOOKUP($B$189,C_450,9,FALSE),DAY($B$189))</f>
        <v>◯</v>
      </c>
      <c r="T189" s="188" t="str">
        <f>IFERROR(VLOOKUP($B$189,C_460,8,FALSE),DAY($B$189))</f>
        <v>◯</v>
      </c>
      <c r="U189" s="188" t="str">
        <f>IFERROR(VLOOKUP($B$189,C_470,7,FALSE),DAY($B$189))</f>
        <v>◯</v>
      </c>
      <c r="V189" s="188" t="str">
        <f>IFERROR(VLOOKUP($B$189,C_480,6,FALSE),DAY($B$189))</f>
        <v>◯</v>
      </c>
      <c r="W189" s="188" t="str">
        <f>IFERROR(VLOOKUP($B$189,C_490,5,FALSE),DAY($B$189))</f>
        <v>◯</v>
      </c>
      <c r="X189" s="188" t="str">
        <f>IFERROR(VLOOKUP($B$189,C_600,4,FALSE),DAY($B$189))</f>
        <v>◯</v>
      </c>
      <c r="Y189" s="188" t="str">
        <f>IFERROR(VLOOKUP($B$189,C_610,3,FALSE),DAY($B$189))</f>
        <v>◯</v>
      </c>
      <c r="Z189" s="188" t="str">
        <f>IFERROR(VLOOKUP($B$189,C_620,2,FALSE),DAY($B$189))</f>
        <v>◯</v>
      </c>
    </row>
    <row r="190" spans="1:26">
      <c r="A190" s="182" t="s">
        <v>108</v>
      </c>
      <c r="B190" s="186">
        <v>42008</v>
      </c>
      <c r="C190" s="188" t="str">
        <f>IFERROR(VLOOKUP($B$190,C_100,25,FALSE),DAY($B$190))</f>
        <v>◯</v>
      </c>
      <c r="D190" s="188">
        <f>IFERROR(VLOOKUP($B$190,C_120,24,FALSE),DAY($B$190))</f>
        <v>5</v>
      </c>
      <c r="E190" s="188">
        <f>IFERROR(VLOOKUP($B$190,C_130,23,FALSE),DAY($B$190))</f>
        <v>5</v>
      </c>
      <c r="F190" s="188">
        <f>IFERROR(VLOOKUP($B$190,C_400B,22,FALSE),DAY($B$190))</f>
        <v>5</v>
      </c>
      <c r="G190" s="188">
        <f>IFERROR(VLOOKUP($B$190,C_140,21,FALSE),DAY($B$190))</f>
        <v>5</v>
      </c>
      <c r="H190" s="188">
        <f>IFERROR(VLOOKUP($B$190,C_150,20,FALSE),DAY($B$190))</f>
        <v>5</v>
      </c>
      <c r="I190" s="188">
        <f>IFERROR(VLOOKUP($B$190,C_200,19,FALSE),DAY($B$190))</f>
        <v>5</v>
      </c>
      <c r="J190" s="188">
        <f>IFERROR(VLOOKUP($B$190,C_210,18,FALSE),DAY($B$190))</f>
        <v>5</v>
      </c>
      <c r="K190" s="188">
        <f>IFERROR(VLOOKUP($B$190,C_350,17,FALSE),DAY($B$190))</f>
        <v>5</v>
      </c>
      <c r="L190" s="188">
        <f>IFERROR(VLOOKUP($B$190,C_355,16,FALSE),DAY($B$190))</f>
        <v>5</v>
      </c>
      <c r="M190" s="188">
        <f>IFERROR(VLOOKUP($B$190,C_400,15,FALSE),DAY($B$190))</f>
        <v>5</v>
      </c>
      <c r="N190" s="188">
        <f>IFERROR(VLOOKUP($B$190,C_410,14,FALSE),DAY($B$190))</f>
        <v>5</v>
      </c>
      <c r="O190" s="188">
        <f>IFERROR(VLOOKUP($B$190,C_415,13,FALSE),DAY($B$190))</f>
        <v>5</v>
      </c>
      <c r="P190" s="188">
        <f>IFERROR(VLOOKUP($B$190,C_420,12,FALSE),DAY($B$190))</f>
        <v>5</v>
      </c>
      <c r="Q190" s="188">
        <f>IFERROR(VLOOKUP($B$190,C_430,11,FALSE),DAY($B$190))</f>
        <v>5</v>
      </c>
      <c r="R190" s="188">
        <f>IFERROR(VLOOKUP($B$190,C_440,10,FALSE),DAY($B$190))</f>
        <v>5</v>
      </c>
      <c r="S190" s="188">
        <f>IFERROR(VLOOKUP($B$190,C_450,9,FALSE),DAY($B$190))</f>
        <v>5</v>
      </c>
      <c r="T190" s="188">
        <f>IFERROR(VLOOKUP($B$190,C_460,8,FALSE),DAY($B$190))</f>
        <v>5</v>
      </c>
      <c r="U190" s="188">
        <f>IFERROR(VLOOKUP($B$190,C_470,7,FALSE),DAY($B$190))</f>
        <v>5</v>
      </c>
      <c r="V190" s="188">
        <f>IFERROR(VLOOKUP($B$190,C_480,6,FALSE),DAY($B$190))</f>
        <v>5</v>
      </c>
      <c r="W190" s="188">
        <f>IFERROR(VLOOKUP($B$190,C_490,5,FALSE),DAY($B$190))</f>
        <v>5</v>
      </c>
      <c r="X190" s="188">
        <f>IFERROR(VLOOKUP($B$190,C_600,4,FALSE),DAY($B$190))</f>
        <v>5</v>
      </c>
      <c r="Y190" s="188">
        <f>IFERROR(VLOOKUP($B$190,C_610,3,FALSE),DAY($B$190))</f>
        <v>5</v>
      </c>
      <c r="Z190" s="188">
        <f>IFERROR(VLOOKUP($B$190,C_620,2,FALSE),DAY($B$190))</f>
        <v>5</v>
      </c>
    </row>
    <row r="191" spans="1:26">
      <c r="A191" s="182" t="s">
        <v>102</v>
      </c>
      <c r="B191" s="186">
        <v>42009</v>
      </c>
      <c r="C191" s="188">
        <f>IFERROR(VLOOKUP($B$191,C_100,25,FALSE),DAY($B$191))</f>
        <v>6</v>
      </c>
      <c r="D191" s="188">
        <f>IFERROR(VLOOKUP($B$191,C_120,24,FALSE),DAY($B$191))</f>
        <v>6</v>
      </c>
      <c r="E191" s="188">
        <f>IFERROR(VLOOKUP($B$191,C_130,23,FALSE),DAY($B$191))</f>
        <v>6</v>
      </c>
      <c r="F191" s="188">
        <f>IFERROR(VLOOKUP($B$191,C_400B,22,FALSE),DAY($B$191))</f>
        <v>6</v>
      </c>
      <c r="G191" s="188">
        <f>IFERROR(VLOOKUP($B$191,C_140,21,FALSE),DAY($B$191))</f>
        <v>6</v>
      </c>
      <c r="H191" s="188">
        <f>IFERROR(VLOOKUP($B$191,C_150,20,FALSE),DAY($B$191))</f>
        <v>6</v>
      </c>
      <c r="I191" s="188">
        <f>IFERROR(VLOOKUP($B$191,C_200,19,FALSE),DAY($B$191))</f>
        <v>6</v>
      </c>
      <c r="J191" s="188">
        <f>IFERROR(VLOOKUP($B$191,C_210,18,FALSE),DAY($B$191))</f>
        <v>6</v>
      </c>
      <c r="K191" s="188">
        <f>IFERROR(VLOOKUP($B$191,C_350,17,FALSE),DAY($B$191))</f>
        <v>6</v>
      </c>
      <c r="L191" s="188">
        <f>IFERROR(VLOOKUP($B$191,C_355,16,FALSE),DAY($B$191))</f>
        <v>6</v>
      </c>
      <c r="M191" s="188">
        <f>IFERROR(VLOOKUP($B$191,C_400,15,FALSE),DAY($B$191))</f>
        <v>6</v>
      </c>
      <c r="N191" s="188">
        <f>IFERROR(VLOOKUP($B$191,C_410,14,FALSE),DAY($B$191))</f>
        <v>6</v>
      </c>
      <c r="O191" s="188">
        <f>IFERROR(VLOOKUP($B$191,C_415,13,FALSE),DAY($B$191))</f>
        <v>6</v>
      </c>
      <c r="P191" s="188">
        <f>IFERROR(VLOOKUP($B$191,C_420,12,FALSE),DAY($B$191))</f>
        <v>6</v>
      </c>
      <c r="Q191" s="188">
        <f>IFERROR(VLOOKUP($B$191,C_430,11,FALSE),DAY($B$191))</f>
        <v>6</v>
      </c>
      <c r="R191" s="188">
        <f>IFERROR(VLOOKUP($B$191,C_440,10,FALSE),DAY($B$191))</f>
        <v>6</v>
      </c>
      <c r="S191" s="188">
        <f>IFERROR(VLOOKUP($B$191,C_450,9,FALSE),DAY($B$191))</f>
        <v>6</v>
      </c>
      <c r="T191" s="188">
        <f>IFERROR(VLOOKUP($B$191,C_460,8,FALSE),DAY($B$191))</f>
        <v>6</v>
      </c>
      <c r="U191" s="188">
        <f>IFERROR(VLOOKUP($B$191,C_470,7,FALSE),DAY($B$191))</f>
        <v>6</v>
      </c>
      <c r="V191" s="188">
        <f>IFERROR(VLOOKUP($B$191,C_480,6,FALSE),DAY($B$191))</f>
        <v>6</v>
      </c>
      <c r="W191" s="188">
        <f>IFERROR(VLOOKUP($B$191,C_490,5,FALSE),DAY($B$191))</f>
        <v>6</v>
      </c>
      <c r="X191" s="188">
        <f>IFERROR(VLOOKUP($B$191,C_600,4,FALSE),DAY($B$191))</f>
        <v>6</v>
      </c>
      <c r="Y191" s="188">
        <f>IFERROR(VLOOKUP($B$191,C_610,3,FALSE),DAY($B$191))</f>
        <v>6</v>
      </c>
      <c r="Z191" s="188">
        <f>IFERROR(VLOOKUP($B$191,C_620,2,FALSE),DAY($B$191))</f>
        <v>6</v>
      </c>
    </row>
    <row r="192" spans="1:26">
      <c r="A192" s="128" t="s">
        <v>103</v>
      </c>
      <c r="B192" s="187">
        <v>42010</v>
      </c>
      <c r="C192" s="188">
        <f>IFERROR(VLOOKUP($B$192,C_100,25,FALSE),DAY($B$192))</f>
        <v>7</v>
      </c>
      <c r="D192" s="188">
        <f>IFERROR(VLOOKUP($B$192,C_120,24,FALSE),DAY($B$192))</f>
        <v>7</v>
      </c>
      <c r="E192" s="188">
        <f>IFERROR(VLOOKUP($B$192,C_130,23,FALSE),DAY($B$192))</f>
        <v>7</v>
      </c>
      <c r="F192" s="188">
        <f>IFERROR(VLOOKUP($B$192,C_400B,22,FALSE),DAY($B$192))</f>
        <v>7</v>
      </c>
      <c r="G192" s="188">
        <f>IFERROR(VLOOKUP($B$192,C_140,21,FALSE),DAY($B$192))</f>
        <v>7</v>
      </c>
      <c r="H192" s="188">
        <f>IFERROR(VLOOKUP($B$192,C_150,20,FALSE),DAY($B$192))</f>
        <v>7</v>
      </c>
      <c r="I192" s="188">
        <f>IFERROR(VLOOKUP($B$192,C_200,19,FALSE),DAY($B$192))</f>
        <v>7</v>
      </c>
      <c r="J192" s="188">
        <f>IFERROR(VLOOKUP($B$192,C_210,18,FALSE),DAY($B$192))</f>
        <v>7</v>
      </c>
      <c r="K192" s="188">
        <f>IFERROR(VLOOKUP($B$192,C_350,17,FALSE),DAY($B$192))</f>
        <v>7</v>
      </c>
      <c r="L192" s="188">
        <f>IFERROR(VLOOKUP($B$192,C_355,16,FALSE),DAY($B$192))</f>
        <v>7</v>
      </c>
      <c r="M192" s="188">
        <f>IFERROR(VLOOKUP($B$192,C_400,15,FALSE),DAY($B$192))</f>
        <v>7</v>
      </c>
      <c r="N192" s="188" t="str">
        <f>IFERROR(VLOOKUP($B$192,C_410,14,FALSE),DAY($B$192))</f>
        <v>◯</v>
      </c>
      <c r="O192" s="188" t="str">
        <f>IFERROR(VLOOKUP($B$192,C_415,13,FALSE),DAY($B$192))</f>
        <v>◯</v>
      </c>
      <c r="P192" s="188">
        <f>IFERROR(VLOOKUP($B$192,C_420,12,FALSE),DAY($B$192))</f>
        <v>7</v>
      </c>
      <c r="Q192" s="188" t="str">
        <f>IFERROR(VLOOKUP($B$192,C_430,11,FALSE),DAY($B$192))</f>
        <v>◯</v>
      </c>
      <c r="R192" s="188" t="str">
        <f>IFERROR(VLOOKUP($B$192,C_440,10,FALSE),DAY($B$192))</f>
        <v>◯</v>
      </c>
      <c r="S192" s="188">
        <f>IFERROR(VLOOKUP($B$192,C_450,9,FALSE),DAY($B$192))</f>
        <v>7</v>
      </c>
      <c r="T192" s="188">
        <f>IFERROR(VLOOKUP($B$192,C_460,8,FALSE),DAY($B$192))</f>
        <v>7</v>
      </c>
      <c r="U192" s="188">
        <f>IFERROR(VLOOKUP($B$192,C_470,7,FALSE),DAY($B$192))</f>
        <v>7</v>
      </c>
      <c r="V192" s="188">
        <f>IFERROR(VLOOKUP($B$192,C_480,6,FALSE),DAY($B$192))</f>
        <v>7</v>
      </c>
      <c r="W192" s="188" t="str">
        <f>IFERROR(VLOOKUP($B$192,C_490,5,FALSE),DAY($B$192))</f>
        <v>◯</v>
      </c>
      <c r="X192" s="188">
        <f>IFERROR(VLOOKUP($B$192,C_600,4,FALSE),DAY($B$192))</f>
        <v>7</v>
      </c>
      <c r="Y192" s="188">
        <f>IFERROR(VLOOKUP($B$192,C_610,3,FALSE),DAY($B$192))</f>
        <v>7</v>
      </c>
      <c r="Z192" s="188">
        <f>IFERROR(VLOOKUP($B$192,C_620,2,FALSE),DAY($B$192))</f>
        <v>7</v>
      </c>
    </row>
    <row r="193" spans="1:26">
      <c r="A193" s="128" t="s">
        <v>104</v>
      </c>
      <c r="B193" s="187">
        <v>42011</v>
      </c>
      <c r="C193" s="188">
        <f>IFERROR(VLOOKUP($B$193,C_100,25,FALSE),DAY($B$193))</f>
        <v>8</v>
      </c>
      <c r="D193" s="188">
        <f>IFERROR(VLOOKUP($B$193,C_120,24,FALSE),DAY($B$193))</f>
        <v>8</v>
      </c>
      <c r="E193" s="188">
        <f>IFERROR(VLOOKUP($B$193,C_130,23,FALSE),DAY($B$193))</f>
        <v>8</v>
      </c>
      <c r="F193" s="188">
        <f>IFERROR(VLOOKUP($B$193,C_400B,22,FALSE),DAY($B$193))</f>
        <v>8</v>
      </c>
      <c r="G193" s="188">
        <f>IFERROR(VLOOKUP($B$193,C_140,21,FALSE),DAY($B$193))</f>
        <v>8</v>
      </c>
      <c r="H193" s="188">
        <f>IFERROR(VLOOKUP($B$193,C_150,20,FALSE),DAY($B$193))</f>
        <v>8</v>
      </c>
      <c r="I193" s="188">
        <f>IFERROR(VLOOKUP($B$193,C_200,19,FALSE),DAY($B$193))</f>
        <v>8</v>
      </c>
      <c r="J193" s="188">
        <f>IFERROR(VLOOKUP($B$193,C_210,18,FALSE),DAY($B$193))</f>
        <v>8</v>
      </c>
      <c r="K193" s="188">
        <f>IFERROR(VLOOKUP($B$193,C_350,17,FALSE),DAY($B$193))</f>
        <v>8</v>
      </c>
      <c r="L193" s="188">
        <f>IFERROR(VLOOKUP($B$193,C_355,16,FALSE),DAY($B$193))</f>
        <v>8</v>
      </c>
      <c r="M193" s="188">
        <f>IFERROR(VLOOKUP($B$193,C_400,15,FALSE),DAY($B$193))</f>
        <v>8</v>
      </c>
      <c r="N193" s="188">
        <f>IFERROR(VLOOKUP($B$193,C_410,14,FALSE),DAY($B$193))</f>
        <v>8</v>
      </c>
      <c r="O193" s="188">
        <f>IFERROR(VLOOKUP($B$193,C_415,13,FALSE),DAY($B$193))</f>
        <v>8</v>
      </c>
      <c r="P193" s="188">
        <f>IFERROR(VLOOKUP($B$193,C_420,12,FALSE),DAY($B$193))</f>
        <v>8</v>
      </c>
      <c r="Q193" s="188">
        <f>IFERROR(VLOOKUP($B$193,C_430,11,FALSE),DAY($B$193))</f>
        <v>8</v>
      </c>
      <c r="R193" s="188">
        <f>IFERROR(VLOOKUP($B$193,C_440,10,FALSE),DAY($B$193))</f>
        <v>8</v>
      </c>
      <c r="S193" s="188">
        <f>IFERROR(VLOOKUP($B$193,C_450,9,FALSE),DAY($B$193))</f>
        <v>8</v>
      </c>
      <c r="T193" s="188">
        <f>IFERROR(VLOOKUP($B$193,C_460,8,FALSE),DAY($B$193))</f>
        <v>8</v>
      </c>
      <c r="U193" s="188">
        <f>IFERROR(VLOOKUP($B$193,C_470,7,FALSE),DAY($B$193))</f>
        <v>8</v>
      </c>
      <c r="V193" s="188">
        <f>IFERROR(VLOOKUP($B$193,C_480,6,FALSE),DAY($B$193))</f>
        <v>8</v>
      </c>
      <c r="W193" s="188">
        <f>IFERROR(VLOOKUP($B$193,C_490,5,FALSE),DAY($B$193))</f>
        <v>8</v>
      </c>
      <c r="X193" s="188">
        <f>IFERROR(VLOOKUP($B$193,C_600,4,FALSE),DAY($B$193))</f>
        <v>8</v>
      </c>
      <c r="Y193" s="188">
        <f>IFERROR(VLOOKUP($B$193,C_610,3,FALSE),DAY($B$193))</f>
        <v>8</v>
      </c>
      <c r="Z193" s="188">
        <f>IFERROR(VLOOKUP($B$193,C_620,2,FALSE),DAY($B$193))</f>
        <v>8</v>
      </c>
    </row>
    <row r="194" spans="1:26">
      <c r="A194" s="128" t="s">
        <v>105</v>
      </c>
      <c r="B194" s="187">
        <v>42012</v>
      </c>
      <c r="C194" s="188">
        <f>IFERROR(VLOOKUP($B$194,C_100,25,FALSE),DAY($B$194))</f>
        <v>9</v>
      </c>
      <c r="D194" s="188">
        <f>IFERROR(VLOOKUP($B$194,C_120,24,FALSE),DAY($B$194))</f>
        <v>9</v>
      </c>
      <c r="E194" s="188">
        <f>IFERROR(VLOOKUP($B$194,C_130,23,FALSE),DAY($B$194))</f>
        <v>9</v>
      </c>
      <c r="F194" s="188">
        <f>IFERROR(VLOOKUP($B$194,C_400B,22,FALSE),DAY($B$194))</f>
        <v>9</v>
      </c>
      <c r="G194" s="188">
        <f>IFERROR(VLOOKUP($B$194,C_140,21,FALSE),DAY($B$194))</f>
        <v>9</v>
      </c>
      <c r="H194" s="188">
        <f>IFERROR(VLOOKUP($B$194,C_150,20,FALSE),DAY($B$194))</f>
        <v>9</v>
      </c>
      <c r="I194" s="188">
        <f>IFERROR(VLOOKUP($B$194,C_200,19,FALSE),DAY($B$194))</f>
        <v>9</v>
      </c>
      <c r="J194" s="188">
        <f>IFERROR(VLOOKUP($B$194,C_210,18,FALSE),DAY($B$194))</f>
        <v>9</v>
      </c>
      <c r="K194" s="188">
        <f>IFERROR(VLOOKUP($B$194,C_350,17,FALSE),DAY($B$194))</f>
        <v>9</v>
      </c>
      <c r="L194" s="188">
        <f>IFERROR(VLOOKUP($B$194,C_355,16,FALSE),DAY($B$194))</f>
        <v>9</v>
      </c>
      <c r="M194" s="188">
        <f>IFERROR(VLOOKUP($B$194,C_400,15,FALSE),DAY($B$194))</f>
        <v>9</v>
      </c>
      <c r="N194" s="188">
        <f>IFERROR(VLOOKUP($B$194,C_410,14,FALSE),DAY($B$194))</f>
        <v>9</v>
      </c>
      <c r="O194" s="188">
        <f>IFERROR(VLOOKUP($B$194,C_415,13,FALSE),DAY($B$194))</f>
        <v>9</v>
      </c>
      <c r="P194" s="188">
        <f>IFERROR(VLOOKUP($B$194,C_420,12,FALSE),DAY($B$194))</f>
        <v>9</v>
      </c>
      <c r="Q194" s="188">
        <f>IFERROR(VLOOKUP($B$194,C_430,11,FALSE),DAY($B$194))</f>
        <v>9</v>
      </c>
      <c r="R194" s="188">
        <f>IFERROR(VLOOKUP($B$194,C_440,10,FALSE),DAY($B$194))</f>
        <v>9</v>
      </c>
      <c r="S194" s="188">
        <f>IFERROR(VLOOKUP($B$194,C_450,9,FALSE),DAY($B$194))</f>
        <v>9</v>
      </c>
      <c r="T194" s="188">
        <f>IFERROR(VLOOKUP($B$194,C_460,8,FALSE),DAY($B$194))</f>
        <v>9</v>
      </c>
      <c r="U194" s="188">
        <f>IFERROR(VLOOKUP($B$194,C_470,7,FALSE),DAY($B$194))</f>
        <v>9</v>
      </c>
      <c r="V194" s="188">
        <f>IFERROR(VLOOKUP($B$194,C_480,6,FALSE),DAY($B$194))</f>
        <v>9</v>
      </c>
      <c r="W194" s="188">
        <f>IFERROR(VLOOKUP($B$194,C_490,5,FALSE),DAY($B$194))</f>
        <v>9</v>
      </c>
      <c r="X194" s="188">
        <f>IFERROR(VLOOKUP($B$194,C_600,4,FALSE),DAY($B$194))</f>
        <v>9</v>
      </c>
      <c r="Y194" s="188">
        <f>IFERROR(VLOOKUP($B$194,C_610,3,FALSE),DAY($B$194))</f>
        <v>9</v>
      </c>
      <c r="Z194" s="188">
        <f>IFERROR(VLOOKUP($B$194,C_620,2,FALSE),DAY($B$194))</f>
        <v>9</v>
      </c>
    </row>
    <row r="195" spans="1:26">
      <c r="A195" s="128" t="s">
        <v>106</v>
      </c>
      <c r="B195" s="187">
        <v>42013</v>
      </c>
      <c r="C195" s="188">
        <f>IFERROR(VLOOKUP($B$195,C_100,25,FALSE),DAY($B$195))</f>
        <v>10</v>
      </c>
      <c r="D195" s="188">
        <f>IFERROR(VLOOKUP($B$195,C_120,24,FALSE),DAY($B$195))</f>
        <v>10</v>
      </c>
      <c r="E195" s="188">
        <f>IFERROR(VLOOKUP($B$195,C_130,23,FALSE),DAY($B$195))</f>
        <v>10</v>
      </c>
      <c r="F195" s="188">
        <f>IFERROR(VLOOKUP($B$195,C_400B,22,FALSE),DAY($B$195))</f>
        <v>10</v>
      </c>
      <c r="G195" s="188">
        <f>IFERROR(VLOOKUP($B$195,C_140,21,FALSE),DAY($B$195))</f>
        <v>10</v>
      </c>
      <c r="H195" s="188">
        <f>IFERROR(VLOOKUP($B$195,C_150,20,FALSE),DAY($B$195))</f>
        <v>10</v>
      </c>
      <c r="I195" s="188">
        <f>IFERROR(VLOOKUP($B$195,C_200,19,FALSE),DAY($B$195))</f>
        <v>10</v>
      </c>
      <c r="J195" s="188">
        <f>IFERROR(VLOOKUP($B$195,C_210,18,FALSE),DAY($B$195))</f>
        <v>10</v>
      </c>
      <c r="K195" s="188">
        <f>IFERROR(VLOOKUP($B$195,C_350,17,FALSE),DAY($B$195))</f>
        <v>10</v>
      </c>
      <c r="L195" s="188">
        <f>IFERROR(VLOOKUP($B$195,C_355,16,FALSE),DAY($B$195))</f>
        <v>10</v>
      </c>
      <c r="M195" s="188">
        <f>IFERROR(VLOOKUP($B$195,C_400,15,FALSE),DAY($B$195))</f>
        <v>10</v>
      </c>
      <c r="N195" s="188">
        <f>IFERROR(VLOOKUP($B$195,C_410,14,FALSE),DAY($B$195))</f>
        <v>10</v>
      </c>
      <c r="O195" s="188">
        <f>IFERROR(VLOOKUP($B$195,C_415,13,FALSE),DAY($B$195))</f>
        <v>10</v>
      </c>
      <c r="P195" s="188">
        <f>IFERROR(VLOOKUP($B$195,C_420,12,FALSE),DAY($B$195))</f>
        <v>10</v>
      </c>
      <c r="Q195" s="188">
        <f>IFERROR(VLOOKUP($B$195,C_430,11,FALSE),DAY($B$195))</f>
        <v>10</v>
      </c>
      <c r="R195" s="188">
        <f>IFERROR(VLOOKUP($B$195,C_440,10,FALSE),DAY($B$195))</f>
        <v>10</v>
      </c>
      <c r="S195" s="188">
        <f>IFERROR(VLOOKUP($B$195,C_450,9,FALSE),DAY($B$195))</f>
        <v>10</v>
      </c>
      <c r="T195" s="188">
        <f>IFERROR(VLOOKUP($B$195,C_460,8,FALSE),DAY($B$195))</f>
        <v>10</v>
      </c>
      <c r="U195" s="188">
        <f>IFERROR(VLOOKUP($B$195,C_470,7,FALSE),DAY($B$195))</f>
        <v>10</v>
      </c>
      <c r="V195" s="188">
        <f>IFERROR(VLOOKUP($B$195,C_480,6,FALSE),DAY($B$195))</f>
        <v>10</v>
      </c>
      <c r="W195" s="188">
        <f>IFERROR(VLOOKUP($B$195,C_490,5,FALSE),DAY($B$195))</f>
        <v>10</v>
      </c>
      <c r="X195" s="188">
        <f>IFERROR(VLOOKUP($B$195,C_600,4,FALSE),DAY($B$195))</f>
        <v>10</v>
      </c>
      <c r="Y195" s="188">
        <f>IFERROR(VLOOKUP($B$195,C_610,3,FALSE),DAY($B$195))</f>
        <v>10</v>
      </c>
      <c r="Z195" s="188">
        <f>IFERROR(VLOOKUP($B$195,C_620,2,FALSE),DAY($B$195))</f>
        <v>10</v>
      </c>
    </row>
    <row r="196" spans="1:26">
      <c r="A196" s="128" t="s">
        <v>107</v>
      </c>
      <c r="B196" s="187">
        <v>42014</v>
      </c>
      <c r="C196" s="188">
        <f>IFERROR(VLOOKUP($B$196,C_100,25,FALSE),DAY($B$196))</f>
        <v>11</v>
      </c>
      <c r="D196" s="188">
        <f>IFERROR(VLOOKUP($B$196,C_120,24,FALSE),DAY($B$196))</f>
        <v>11</v>
      </c>
      <c r="E196" s="188">
        <f>IFERROR(VLOOKUP($B$196,C_130,23,FALSE),DAY($B$196))</f>
        <v>11</v>
      </c>
      <c r="F196" s="188">
        <f>IFERROR(VLOOKUP($B$196,C_400B,22,FALSE),DAY($B$196))</f>
        <v>11</v>
      </c>
      <c r="G196" s="188">
        <f>IFERROR(VLOOKUP($B$196,C_140,21,FALSE),DAY($B$196))</f>
        <v>11</v>
      </c>
      <c r="H196" s="188">
        <f>IFERROR(VLOOKUP($B$196,C_150,20,FALSE),DAY($B$196))</f>
        <v>11</v>
      </c>
      <c r="I196" s="188">
        <f>IFERROR(VLOOKUP($B$196,C_200,19,FALSE),DAY($B$196))</f>
        <v>11</v>
      </c>
      <c r="J196" s="188">
        <f>IFERROR(VLOOKUP($B$196,C_210,18,FALSE),DAY($B$196))</f>
        <v>11</v>
      </c>
      <c r="K196" s="188">
        <f>IFERROR(VLOOKUP($B$196,C_350,17,FALSE),DAY($B$196))</f>
        <v>11</v>
      </c>
      <c r="L196" s="188">
        <f>IFERROR(VLOOKUP($B$196,C_355,16,FALSE),DAY($B$196))</f>
        <v>11</v>
      </c>
      <c r="M196" s="188">
        <f>IFERROR(VLOOKUP($B$196,C_400,15,FALSE),DAY($B$196))</f>
        <v>11</v>
      </c>
      <c r="N196" s="188">
        <f>IFERROR(VLOOKUP($B$196,C_410,14,FALSE),DAY($B$196))</f>
        <v>11</v>
      </c>
      <c r="O196" s="188">
        <f>IFERROR(VLOOKUP($B$196,C_415,13,FALSE),DAY($B$196))</f>
        <v>11</v>
      </c>
      <c r="P196" s="188">
        <f>IFERROR(VLOOKUP($B$196,C_420,12,FALSE),DAY($B$196))</f>
        <v>11</v>
      </c>
      <c r="Q196" s="188">
        <f>IFERROR(VLOOKUP($B$196,C_430,11,FALSE),DAY($B$196))</f>
        <v>11</v>
      </c>
      <c r="R196" s="188">
        <f>IFERROR(VLOOKUP($B$196,C_440,10,FALSE),DAY($B$196))</f>
        <v>11</v>
      </c>
      <c r="S196" s="188">
        <f>IFERROR(VLOOKUP($B$196,C_450,9,FALSE),DAY($B$196))</f>
        <v>11</v>
      </c>
      <c r="T196" s="188">
        <f>IFERROR(VLOOKUP($B$196,C_460,8,FALSE),DAY($B$196))</f>
        <v>11</v>
      </c>
      <c r="U196" s="188">
        <f>IFERROR(VLOOKUP($B$196,C_470,7,FALSE),DAY($B$196))</f>
        <v>11</v>
      </c>
      <c r="V196" s="188">
        <f>IFERROR(VLOOKUP($B$196,C_480,6,FALSE),DAY($B$196))</f>
        <v>11</v>
      </c>
      <c r="W196" s="188">
        <f>IFERROR(VLOOKUP($B$196,C_490,5,FALSE),DAY($B$196))</f>
        <v>11</v>
      </c>
      <c r="X196" s="188">
        <f>IFERROR(VLOOKUP($B$196,C_600,4,FALSE),DAY($B$196))</f>
        <v>11</v>
      </c>
      <c r="Y196" s="188">
        <f>IFERROR(VLOOKUP($B$196,C_610,3,FALSE),DAY($B$196))</f>
        <v>11</v>
      </c>
      <c r="Z196" s="188">
        <f>IFERROR(VLOOKUP($B$196,C_620,2,FALSE),DAY($B$196))</f>
        <v>11</v>
      </c>
    </row>
    <row r="197" spans="1:26">
      <c r="A197" s="182" t="s">
        <v>108</v>
      </c>
      <c r="B197" s="186">
        <v>42015</v>
      </c>
      <c r="C197" s="188">
        <f>IFERROR(VLOOKUP($B$197,C_100,25,FALSE),DAY($B$197))</f>
        <v>12</v>
      </c>
      <c r="D197" s="188">
        <f>IFERROR(VLOOKUP($B$197,C_120,24,FALSE),DAY($B$197))</f>
        <v>12</v>
      </c>
      <c r="E197" s="188">
        <f>IFERROR(VLOOKUP($B$197,C_130,23,FALSE),DAY($B$197))</f>
        <v>12</v>
      </c>
      <c r="F197" s="188">
        <f>IFERROR(VLOOKUP($B$197,C_400B,22,FALSE),DAY($B$197))</f>
        <v>12</v>
      </c>
      <c r="G197" s="188">
        <f>IFERROR(VLOOKUP($B$197,C_140,21,FALSE),DAY($B$197))</f>
        <v>12</v>
      </c>
      <c r="H197" s="188">
        <f>IFERROR(VLOOKUP($B$197,C_150,20,FALSE),DAY($B$197))</f>
        <v>12</v>
      </c>
      <c r="I197" s="188">
        <f>IFERROR(VLOOKUP($B$197,C_200,19,FALSE),DAY($B$197))</f>
        <v>12</v>
      </c>
      <c r="J197" s="188">
        <f>IFERROR(VLOOKUP($B$197,C_210,18,FALSE),DAY($B$197))</f>
        <v>12</v>
      </c>
      <c r="K197" s="188">
        <f>IFERROR(VLOOKUP($B$197,C_350,17,FALSE),DAY($B$197))</f>
        <v>12</v>
      </c>
      <c r="L197" s="188">
        <f>IFERROR(VLOOKUP($B$197,C_355,16,FALSE),DAY($B$197))</f>
        <v>12</v>
      </c>
      <c r="M197" s="188">
        <f>IFERROR(VLOOKUP($B$197,C_400,15,FALSE),DAY($B$197))</f>
        <v>12</v>
      </c>
      <c r="N197" s="188">
        <f>IFERROR(VLOOKUP($B$197,C_410,14,FALSE),DAY($B$197))</f>
        <v>12</v>
      </c>
      <c r="O197" s="188">
        <f>IFERROR(VLOOKUP($B$197,C_415,13,FALSE),DAY($B$197))</f>
        <v>12</v>
      </c>
      <c r="P197" s="188">
        <f>IFERROR(VLOOKUP($B$197,C_420,12,FALSE),DAY($B$197))</f>
        <v>12</v>
      </c>
      <c r="Q197" s="188">
        <f>IFERROR(VLOOKUP($B$197,C_430,11,FALSE),DAY($B$197))</f>
        <v>12</v>
      </c>
      <c r="R197" s="188">
        <f>IFERROR(VLOOKUP($B$197,C_440,10,FALSE),DAY($B$197))</f>
        <v>12</v>
      </c>
      <c r="S197" s="188">
        <f>IFERROR(VLOOKUP($B$197,C_450,9,FALSE),DAY($B$197))</f>
        <v>12</v>
      </c>
      <c r="T197" s="188">
        <f>IFERROR(VLOOKUP($B$197,C_460,8,FALSE),DAY($B$197))</f>
        <v>12</v>
      </c>
      <c r="U197" s="188">
        <f>IFERROR(VLOOKUP($B$197,C_470,7,FALSE),DAY($B$197))</f>
        <v>12</v>
      </c>
      <c r="V197" s="188">
        <f>IFERROR(VLOOKUP($B$197,C_480,6,FALSE),DAY($B$197))</f>
        <v>12</v>
      </c>
      <c r="W197" s="188">
        <f>IFERROR(VLOOKUP($B$197,C_490,5,FALSE),DAY($B$197))</f>
        <v>12</v>
      </c>
      <c r="X197" s="188">
        <f>IFERROR(VLOOKUP($B$197,C_600,4,FALSE),DAY($B$197))</f>
        <v>12</v>
      </c>
      <c r="Y197" s="188">
        <f>IFERROR(VLOOKUP($B$197,C_610,3,FALSE),DAY($B$197))</f>
        <v>12</v>
      </c>
      <c r="Z197" s="188">
        <f>IFERROR(VLOOKUP($B$197,C_620,2,FALSE),DAY($B$197))</f>
        <v>12</v>
      </c>
    </row>
    <row r="198" spans="1:26">
      <c r="A198" s="182" t="s">
        <v>102</v>
      </c>
      <c r="B198" s="186">
        <v>42016</v>
      </c>
      <c r="C198" s="188">
        <f>IFERROR(VLOOKUP($B$198,C_100,25,FALSE),DAY($B$198))</f>
        <v>13</v>
      </c>
      <c r="D198" s="188">
        <f>IFERROR(VLOOKUP($B$198,C_120,24,FALSE),DAY($B$198))</f>
        <v>13</v>
      </c>
      <c r="E198" s="188">
        <f>IFERROR(VLOOKUP($B$198,C_130,23,FALSE),DAY($B$198))</f>
        <v>13</v>
      </c>
      <c r="F198" s="188">
        <f>IFERROR(VLOOKUP($B$198,C_400B,22,FALSE),DAY($B$198))</f>
        <v>13</v>
      </c>
      <c r="G198" s="188">
        <f>IFERROR(VLOOKUP($B$198,C_140,21,FALSE),DAY($B$198))</f>
        <v>13</v>
      </c>
      <c r="H198" s="188">
        <f>IFERROR(VLOOKUP($B$198,C_150,20,FALSE),DAY($B$198))</f>
        <v>13</v>
      </c>
      <c r="I198" s="188">
        <f>IFERROR(VLOOKUP($B$198,C_200,19,FALSE),DAY($B$198))</f>
        <v>13</v>
      </c>
      <c r="J198" s="188">
        <f>IFERROR(VLOOKUP($B$198,C_210,18,FALSE),DAY($B$198))</f>
        <v>13</v>
      </c>
      <c r="K198" s="188">
        <f>IFERROR(VLOOKUP($B$198,C_350,17,FALSE),DAY($B$198))</f>
        <v>13</v>
      </c>
      <c r="L198" s="188">
        <f>IFERROR(VLOOKUP($B$198,C_355,16,FALSE),DAY($B$198))</f>
        <v>13</v>
      </c>
      <c r="M198" s="188">
        <f>IFERROR(VLOOKUP($B$198,C_400,15,FALSE),DAY($B$198))</f>
        <v>13</v>
      </c>
      <c r="N198" s="188">
        <f>IFERROR(VLOOKUP($B$198,C_410,14,FALSE),DAY($B$198))</f>
        <v>13</v>
      </c>
      <c r="O198" s="188">
        <f>IFERROR(VLOOKUP($B$198,C_415,13,FALSE),DAY($B$198))</f>
        <v>13</v>
      </c>
      <c r="P198" s="188">
        <f>IFERROR(VLOOKUP($B$198,C_420,12,FALSE),DAY($B$198))</f>
        <v>13</v>
      </c>
      <c r="Q198" s="188">
        <f>IFERROR(VLOOKUP($B$198,C_430,11,FALSE),DAY($B$198))</f>
        <v>13</v>
      </c>
      <c r="R198" s="188">
        <f>IFERROR(VLOOKUP($B$198,C_440,10,FALSE),DAY($B$198))</f>
        <v>13</v>
      </c>
      <c r="S198" s="188">
        <f>IFERROR(VLOOKUP($B$198,C_450,9,FALSE),DAY($B$198))</f>
        <v>13</v>
      </c>
      <c r="T198" s="188">
        <f>IFERROR(VLOOKUP($B$198,C_460,8,FALSE),DAY($B$198))</f>
        <v>13</v>
      </c>
      <c r="U198" s="188">
        <f>IFERROR(VLOOKUP($B$198,C_470,7,FALSE),DAY($B$198))</f>
        <v>13</v>
      </c>
      <c r="V198" s="188">
        <f>IFERROR(VLOOKUP($B$198,C_480,6,FALSE),DAY($B$198))</f>
        <v>13</v>
      </c>
      <c r="W198" s="188">
        <f>IFERROR(VLOOKUP($B$198,C_490,5,FALSE),DAY($B$198))</f>
        <v>13</v>
      </c>
      <c r="X198" s="188">
        <f>IFERROR(VLOOKUP($B$198,C_600,4,FALSE),DAY($B$198))</f>
        <v>13</v>
      </c>
      <c r="Y198" s="188">
        <f>IFERROR(VLOOKUP($B$198,C_610,3,FALSE),DAY($B$198))</f>
        <v>13</v>
      </c>
      <c r="Z198" s="188">
        <f>IFERROR(VLOOKUP($B$198,C_620,2,FALSE),DAY($B$198))</f>
        <v>13</v>
      </c>
    </row>
    <row r="199" spans="1:26">
      <c r="A199" s="128" t="s">
        <v>103</v>
      </c>
      <c r="B199" s="187">
        <v>42017</v>
      </c>
      <c r="C199" s="188">
        <f>IFERROR(VLOOKUP($B$199,C_100,25,FALSE),DAY($B$199))</f>
        <v>14</v>
      </c>
      <c r="D199" s="188">
        <f>IFERROR(VLOOKUP($B$199,C_120,24,FALSE),DAY($B$199))</f>
        <v>14</v>
      </c>
      <c r="E199" s="188">
        <f>IFERROR(VLOOKUP($B$199,C_130,23,FALSE),DAY($B$199))</f>
        <v>14</v>
      </c>
      <c r="F199" s="188">
        <f>IFERROR(VLOOKUP($B$199,C_400B,22,FALSE),DAY($B$199))</f>
        <v>14</v>
      </c>
      <c r="G199" s="188">
        <f>IFERROR(VLOOKUP($B$199,C_140,21,FALSE),DAY($B$199))</f>
        <v>14</v>
      </c>
      <c r="H199" s="188">
        <f>IFERROR(VLOOKUP($B$199,C_150,20,FALSE),DAY($B$199))</f>
        <v>14</v>
      </c>
      <c r="I199" s="188">
        <f>IFERROR(VLOOKUP($B$199,C_200,19,FALSE),DAY($B$199))</f>
        <v>14</v>
      </c>
      <c r="J199" s="188">
        <f>IFERROR(VLOOKUP($B$199,C_210,18,FALSE),DAY($B$199))</f>
        <v>14</v>
      </c>
      <c r="K199" s="188">
        <f>IFERROR(VLOOKUP($B$199,C_350,17,FALSE),DAY($B$199))</f>
        <v>14</v>
      </c>
      <c r="L199" s="188">
        <f>IFERROR(VLOOKUP($B$199,C_355,16,FALSE),DAY($B$199))</f>
        <v>14</v>
      </c>
      <c r="M199" s="188">
        <f>IFERROR(VLOOKUP($B$199,C_400,15,FALSE),DAY($B$199))</f>
        <v>14</v>
      </c>
      <c r="N199" s="188">
        <f>IFERROR(VLOOKUP($B$199,C_410,14,FALSE),DAY($B$199))</f>
        <v>14</v>
      </c>
      <c r="O199" s="188">
        <f>IFERROR(VLOOKUP($B$199,C_415,13,FALSE),DAY($B$199))</f>
        <v>14</v>
      </c>
      <c r="P199" s="188">
        <f>IFERROR(VLOOKUP($B$199,C_420,12,FALSE),DAY($B$199))</f>
        <v>14</v>
      </c>
      <c r="Q199" s="188">
        <f>IFERROR(VLOOKUP($B$199,C_430,11,FALSE),DAY($B$199))</f>
        <v>14</v>
      </c>
      <c r="R199" s="188">
        <f>IFERROR(VLOOKUP($B$199,C_440,10,FALSE),DAY($B$199))</f>
        <v>14</v>
      </c>
      <c r="S199" s="188">
        <f>IFERROR(VLOOKUP($B$199,C_450,9,FALSE),DAY($B$199))</f>
        <v>14</v>
      </c>
      <c r="T199" s="188">
        <f>IFERROR(VLOOKUP($B$199,C_460,8,FALSE),DAY($B$199))</f>
        <v>14</v>
      </c>
      <c r="U199" s="188">
        <f>IFERROR(VLOOKUP($B$199,C_470,7,FALSE),DAY($B$199))</f>
        <v>14</v>
      </c>
      <c r="V199" s="188">
        <f>IFERROR(VLOOKUP($B$199,C_480,6,FALSE),DAY($B$199))</f>
        <v>14</v>
      </c>
      <c r="W199" s="188">
        <f>IFERROR(VLOOKUP($B$199,C_490,5,FALSE),DAY($B$199))</f>
        <v>14</v>
      </c>
      <c r="X199" s="188">
        <f>IFERROR(VLOOKUP($B$199,C_600,4,FALSE),DAY($B$199))</f>
        <v>14</v>
      </c>
      <c r="Y199" s="188">
        <f>IFERROR(VLOOKUP($B$199,C_610,3,FALSE),DAY($B$199))</f>
        <v>14</v>
      </c>
      <c r="Z199" s="188">
        <f>IFERROR(VLOOKUP($B$199,C_620,2,FALSE),DAY($B$199))</f>
        <v>14</v>
      </c>
    </row>
    <row r="200" spans="1:26">
      <c r="A200" s="128" t="s">
        <v>104</v>
      </c>
      <c r="B200" s="187">
        <v>42018</v>
      </c>
      <c r="C200" s="188">
        <f>IFERROR(VLOOKUP($B$200,C_100,25,FALSE),DAY($B$200))</f>
        <v>15</v>
      </c>
      <c r="D200" s="188">
        <f>IFERROR(VLOOKUP($B$200,C_120,24,FALSE),DAY($B$200))</f>
        <v>15</v>
      </c>
      <c r="E200" s="188">
        <f>IFERROR(VLOOKUP($B$200,C_130,23,FALSE),DAY($B$200))</f>
        <v>15</v>
      </c>
      <c r="F200" s="188">
        <f>IFERROR(VLOOKUP($B$200,C_400B,22,FALSE),DAY($B$200))</f>
        <v>15</v>
      </c>
      <c r="G200" s="188">
        <f>IFERROR(VLOOKUP($B$200,C_140,21,FALSE),DAY($B$200))</f>
        <v>15</v>
      </c>
      <c r="H200" s="188">
        <f>IFERROR(VLOOKUP($B$200,C_150,20,FALSE),DAY($B$200))</f>
        <v>15</v>
      </c>
      <c r="I200" s="188">
        <f>IFERROR(VLOOKUP($B$200,C_200,19,FALSE),DAY($B$200))</f>
        <v>15</v>
      </c>
      <c r="J200" s="188">
        <f>IFERROR(VLOOKUP($B$200,C_210,18,FALSE),DAY($B$200))</f>
        <v>15</v>
      </c>
      <c r="K200" s="188">
        <f>IFERROR(VLOOKUP($B$200,C_350,17,FALSE),DAY($B$200))</f>
        <v>15</v>
      </c>
      <c r="L200" s="188">
        <f>IFERROR(VLOOKUP($B$200,C_355,16,FALSE),DAY($B$200))</f>
        <v>15</v>
      </c>
      <c r="M200" s="188">
        <f>IFERROR(VLOOKUP($B$200,C_400,15,FALSE),DAY($B$200))</f>
        <v>15</v>
      </c>
      <c r="N200" s="188">
        <f>IFERROR(VLOOKUP($B$200,C_410,14,FALSE),DAY($B$200))</f>
        <v>15</v>
      </c>
      <c r="O200" s="188">
        <f>IFERROR(VLOOKUP($B$200,C_415,13,FALSE),DAY($B$200))</f>
        <v>15</v>
      </c>
      <c r="P200" s="188">
        <f>IFERROR(VLOOKUP($B$200,C_420,12,FALSE),DAY($B$200))</f>
        <v>15</v>
      </c>
      <c r="Q200" s="188">
        <f>IFERROR(VLOOKUP($B$200,C_430,11,FALSE),DAY($B$200))</f>
        <v>15</v>
      </c>
      <c r="R200" s="188">
        <f>IFERROR(VLOOKUP($B$200,C_440,10,FALSE),DAY($B$200))</f>
        <v>15</v>
      </c>
      <c r="S200" s="188">
        <f>IFERROR(VLOOKUP($B$200,C_450,9,FALSE),DAY($B$200))</f>
        <v>15</v>
      </c>
      <c r="T200" s="188">
        <f>IFERROR(VLOOKUP($B$200,C_460,8,FALSE),DAY($B$200))</f>
        <v>15</v>
      </c>
      <c r="U200" s="188">
        <f>IFERROR(VLOOKUP($B$200,C_470,7,FALSE),DAY($B$200))</f>
        <v>15</v>
      </c>
      <c r="V200" s="188">
        <f>IFERROR(VLOOKUP($B$200,C_480,6,FALSE),DAY($B$200))</f>
        <v>15</v>
      </c>
      <c r="W200" s="188">
        <f>IFERROR(VLOOKUP($B$200,C_490,5,FALSE),DAY($B$200))</f>
        <v>15</v>
      </c>
      <c r="X200" s="188">
        <f>IFERROR(VLOOKUP($B$200,C_600,4,FALSE),DAY($B$200))</f>
        <v>15</v>
      </c>
      <c r="Y200" s="188">
        <f>IFERROR(VLOOKUP($B$200,C_610,3,FALSE),DAY($B$200))</f>
        <v>15</v>
      </c>
      <c r="Z200" s="188">
        <f>IFERROR(VLOOKUP($B$200,C_620,2,FALSE),DAY($B$200))</f>
        <v>15</v>
      </c>
    </row>
    <row r="201" spans="1:26">
      <c r="A201" s="128" t="s">
        <v>105</v>
      </c>
      <c r="B201" s="187">
        <v>42019</v>
      </c>
      <c r="C201" s="188">
        <f>IFERROR(VLOOKUP($B$201,C_100,25,FALSE),DAY($B$201))</f>
        <v>16</v>
      </c>
      <c r="D201" s="188">
        <f>IFERROR(VLOOKUP($B$201,C_120,24,FALSE),DAY($B$201))</f>
        <v>16</v>
      </c>
      <c r="E201" s="188">
        <f>IFERROR(VLOOKUP($B$201,C_130,23,FALSE),DAY($B$201))</f>
        <v>16</v>
      </c>
      <c r="F201" s="188">
        <f>IFERROR(VLOOKUP($B$201,C_400B,22,FALSE),DAY($B$201))</f>
        <v>16</v>
      </c>
      <c r="G201" s="188">
        <f>IFERROR(VLOOKUP($B$201,C_140,21,FALSE),DAY($B$201))</f>
        <v>16</v>
      </c>
      <c r="H201" s="188">
        <f>IFERROR(VLOOKUP($B$201,C_150,20,FALSE),DAY($B$201))</f>
        <v>16</v>
      </c>
      <c r="I201" s="188">
        <f>IFERROR(VLOOKUP($B$201,C_200,19,FALSE),DAY($B$201))</f>
        <v>16</v>
      </c>
      <c r="J201" s="188">
        <f>IFERROR(VLOOKUP($B$201,C_210,18,FALSE),DAY($B$201))</f>
        <v>16</v>
      </c>
      <c r="K201" s="188">
        <f>IFERROR(VLOOKUP($B$201,C_350,17,FALSE),DAY($B$201))</f>
        <v>16</v>
      </c>
      <c r="L201" s="188">
        <f>IFERROR(VLOOKUP($B$201,C_355,16,FALSE),DAY($B$201))</f>
        <v>16</v>
      </c>
      <c r="M201" s="188">
        <f>IFERROR(VLOOKUP($B$201,C_400,15,FALSE),DAY($B$201))</f>
        <v>16</v>
      </c>
      <c r="N201" s="188">
        <f>IFERROR(VLOOKUP($B$201,C_410,14,FALSE),DAY($B$201))</f>
        <v>16</v>
      </c>
      <c r="O201" s="188">
        <f>IFERROR(VLOOKUP($B$201,C_415,13,FALSE),DAY($B$201))</f>
        <v>16</v>
      </c>
      <c r="P201" s="188">
        <f>IFERROR(VLOOKUP($B$201,C_420,12,FALSE),DAY($B$201))</f>
        <v>16</v>
      </c>
      <c r="Q201" s="188">
        <f>IFERROR(VLOOKUP($B$201,C_430,11,FALSE),DAY($B$201))</f>
        <v>16</v>
      </c>
      <c r="R201" s="188">
        <f>IFERROR(VLOOKUP($B$201,C_440,10,FALSE),DAY($B$201))</f>
        <v>16</v>
      </c>
      <c r="S201" s="188">
        <f>IFERROR(VLOOKUP($B$201,C_450,9,FALSE),DAY($B$201))</f>
        <v>16</v>
      </c>
      <c r="T201" s="188">
        <f>IFERROR(VLOOKUP($B$201,C_460,8,FALSE),DAY($B$201))</f>
        <v>16</v>
      </c>
      <c r="U201" s="188">
        <f>IFERROR(VLOOKUP($B$201,C_470,7,FALSE),DAY($B$201))</f>
        <v>16</v>
      </c>
      <c r="V201" s="188">
        <f>IFERROR(VLOOKUP($B$201,C_480,6,FALSE),DAY($B$201))</f>
        <v>16</v>
      </c>
      <c r="W201" s="188">
        <f>IFERROR(VLOOKUP($B$201,C_490,5,FALSE),DAY($B$201))</f>
        <v>16</v>
      </c>
      <c r="X201" s="188">
        <f>IFERROR(VLOOKUP($B$201,C_600,4,FALSE),DAY($B$201))</f>
        <v>16</v>
      </c>
      <c r="Y201" s="188">
        <f>IFERROR(VLOOKUP($B$201,C_610,3,FALSE),DAY($B$201))</f>
        <v>16</v>
      </c>
      <c r="Z201" s="188">
        <f>IFERROR(VLOOKUP($B$201,C_620,2,FALSE),DAY($B$201))</f>
        <v>16</v>
      </c>
    </row>
    <row r="202" spans="1:26">
      <c r="A202" s="128" t="s">
        <v>106</v>
      </c>
      <c r="B202" s="187">
        <v>42020</v>
      </c>
      <c r="C202" s="188">
        <f>IFERROR(VLOOKUP($B$202,C_100,25,FALSE),DAY($B$202))</f>
        <v>17</v>
      </c>
      <c r="D202" s="188">
        <f>IFERROR(VLOOKUP($B$202,C_120,24,FALSE),DAY($B$202))</f>
        <v>17</v>
      </c>
      <c r="E202" s="188">
        <f>IFERROR(VLOOKUP($B$202,C_130,23,FALSE),DAY($B$202))</f>
        <v>17</v>
      </c>
      <c r="F202" s="188">
        <f>IFERROR(VLOOKUP($B$202,C_400B,22,FALSE),DAY($B$202))</f>
        <v>17</v>
      </c>
      <c r="G202" s="188">
        <f>IFERROR(VLOOKUP($B$202,C_140,21,FALSE),DAY($B$202))</f>
        <v>17</v>
      </c>
      <c r="H202" s="188">
        <f>IFERROR(VLOOKUP($B$202,C_150,20,FALSE),DAY($B$202))</f>
        <v>17</v>
      </c>
      <c r="I202" s="188">
        <f>IFERROR(VLOOKUP($B$202,C_200,19,FALSE),DAY($B$202))</f>
        <v>17</v>
      </c>
      <c r="J202" s="188">
        <f>IFERROR(VLOOKUP($B$202,C_210,18,FALSE),DAY($B$202))</f>
        <v>17</v>
      </c>
      <c r="K202" s="188">
        <f>IFERROR(VLOOKUP($B$202,C_350,17,FALSE),DAY($B$202))</f>
        <v>17</v>
      </c>
      <c r="L202" s="188">
        <f>IFERROR(VLOOKUP($B$202,C_355,16,FALSE),DAY($B$202))</f>
        <v>17</v>
      </c>
      <c r="M202" s="188">
        <f>IFERROR(VLOOKUP($B$202,C_400,15,FALSE),DAY($B$202))</f>
        <v>17</v>
      </c>
      <c r="N202" s="188">
        <f>IFERROR(VLOOKUP($B$202,C_410,14,FALSE),DAY($B$202))</f>
        <v>17</v>
      </c>
      <c r="O202" s="188">
        <f>IFERROR(VLOOKUP($B$202,C_415,13,FALSE),DAY($B$202))</f>
        <v>17</v>
      </c>
      <c r="P202" s="188">
        <f>IFERROR(VLOOKUP($B$202,C_420,12,FALSE),DAY($B$202))</f>
        <v>17</v>
      </c>
      <c r="Q202" s="188">
        <f>IFERROR(VLOOKUP($B$202,C_430,11,FALSE),DAY($B$202))</f>
        <v>17</v>
      </c>
      <c r="R202" s="188">
        <f>IFERROR(VLOOKUP($B$202,C_440,10,FALSE),DAY($B$202))</f>
        <v>17</v>
      </c>
      <c r="S202" s="188">
        <f>IFERROR(VLOOKUP($B$202,C_450,9,FALSE),DAY($B$202))</f>
        <v>17</v>
      </c>
      <c r="T202" s="188">
        <f>IFERROR(VLOOKUP($B$202,C_460,8,FALSE),DAY($B$202))</f>
        <v>17</v>
      </c>
      <c r="U202" s="188">
        <f>IFERROR(VLOOKUP($B$202,C_470,7,FALSE),DAY($B$202))</f>
        <v>17</v>
      </c>
      <c r="V202" s="188">
        <f>IFERROR(VLOOKUP($B$202,C_480,6,FALSE),DAY($B$202))</f>
        <v>17</v>
      </c>
      <c r="W202" s="188">
        <f>IFERROR(VLOOKUP($B$202,C_490,5,FALSE),DAY($B$202))</f>
        <v>17</v>
      </c>
      <c r="X202" s="188">
        <f>IFERROR(VLOOKUP($B$202,C_600,4,FALSE),DAY($B$202))</f>
        <v>17</v>
      </c>
      <c r="Y202" s="188">
        <f>IFERROR(VLOOKUP($B$202,C_610,3,FALSE),DAY($B$202))</f>
        <v>17</v>
      </c>
      <c r="Z202" s="188">
        <f>IFERROR(VLOOKUP($B$202,C_620,2,FALSE),DAY($B$202))</f>
        <v>17</v>
      </c>
    </row>
    <row r="203" spans="1:26">
      <c r="A203" s="128" t="s">
        <v>107</v>
      </c>
      <c r="B203" s="187">
        <v>42021</v>
      </c>
      <c r="C203" s="188">
        <f>IFERROR(VLOOKUP($B$203,C_100,25,FALSE),DAY($B$203))</f>
        <v>18</v>
      </c>
      <c r="D203" s="188">
        <f>IFERROR(VLOOKUP($B$203,C_120,24,FALSE),DAY($B$203))</f>
        <v>18</v>
      </c>
      <c r="E203" s="188">
        <f>IFERROR(VLOOKUP($B$203,C_130,23,FALSE),DAY($B$203))</f>
        <v>18</v>
      </c>
      <c r="F203" s="188">
        <f>IFERROR(VLOOKUP($B$203,C_400B,22,FALSE),DAY($B$203))</f>
        <v>18</v>
      </c>
      <c r="G203" s="188">
        <f>IFERROR(VLOOKUP($B$203,C_140,21,FALSE),DAY($B$203))</f>
        <v>18</v>
      </c>
      <c r="H203" s="188">
        <f>IFERROR(VLOOKUP($B$203,C_150,20,FALSE),DAY($B$203))</f>
        <v>18</v>
      </c>
      <c r="I203" s="188">
        <f>IFERROR(VLOOKUP($B$203,C_200,19,FALSE),DAY($B$203))</f>
        <v>18</v>
      </c>
      <c r="J203" s="188">
        <f>IFERROR(VLOOKUP($B$203,C_210,18,FALSE),DAY($B$203))</f>
        <v>18</v>
      </c>
      <c r="K203" s="188">
        <f>IFERROR(VLOOKUP($B$203,C_350,17,FALSE),DAY($B$203))</f>
        <v>18</v>
      </c>
      <c r="L203" s="188">
        <f>IFERROR(VLOOKUP($B$203,C_355,16,FALSE),DAY($B$203))</f>
        <v>18</v>
      </c>
      <c r="M203" s="188">
        <f>IFERROR(VLOOKUP($B$203,C_400,15,FALSE),DAY($B$203))</f>
        <v>18</v>
      </c>
      <c r="N203" s="188">
        <f>IFERROR(VLOOKUP($B$203,C_410,14,FALSE),DAY($B$203))</f>
        <v>18</v>
      </c>
      <c r="O203" s="188">
        <f>IFERROR(VLOOKUP($B$203,C_415,13,FALSE),DAY($B$203))</f>
        <v>18</v>
      </c>
      <c r="P203" s="188">
        <f>IFERROR(VLOOKUP($B$203,C_420,12,FALSE),DAY($B$203))</f>
        <v>18</v>
      </c>
      <c r="Q203" s="188">
        <f>IFERROR(VLOOKUP($B$203,C_430,11,FALSE),DAY($B$203))</f>
        <v>18</v>
      </c>
      <c r="R203" s="188">
        <f>IFERROR(VLOOKUP($B$203,C_440,10,FALSE),DAY($B$203))</f>
        <v>18</v>
      </c>
      <c r="S203" s="188">
        <f>IFERROR(VLOOKUP($B$203,C_450,9,FALSE),DAY($B$203))</f>
        <v>18</v>
      </c>
      <c r="T203" s="188">
        <f>IFERROR(VLOOKUP($B$203,C_460,8,FALSE),DAY($B$203))</f>
        <v>18</v>
      </c>
      <c r="U203" s="188">
        <f>IFERROR(VLOOKUP($B$203,C_470,7,FALSE),DAY($B$203))</f>
        <v>18</v>
      </c>
      <c r="V203" s="188">
        <f>IFERROR(VLOOKUP($B$203,C_480,6,FALSE),DAY($B$203))</f>
        <v>18</v>
      </c>
      <c r="W203" s="188">
        <f>IFERROR(VLOOKUP($B$203,C_490,5,FALSE),DAY($B$203))</f>
        <v>18</v>
      </c>
      <c r="X203" s="188">
        <f>IFERROR(VLOOKUP($B$203,C_600,4,FALSE),DAY($B$203))</f>
        <v>18</v>
      </c>
      <c r="Y203" s="188">
        <f>IFERROR(VLOOKUP($B$203,C_610,3,FALSE),DAY($B$203))</f>
        <v>18</v>
      </c>
      <c r="Z203" s="188">
        <f>IFERROR(VLOOKUP($B$203,C_620,2,FALSE),DAY($B$203))</f>
        <v>18</v>
      </c>
    </row>
    <row r="204" spans="1:26">
      <c r="A204" s="182" t="s">
        <v>108</v>
      </c>
      <c r="B204" s="186">
        <v>42022</v>
      </c>
      <c r="C204" s="188">
        <f>IFERROR(VLOOKUP($B$204,C_100,25,FALSE),DAY($B$204))</f>
        <v>19</v>
      </c>
      <c r="D204" s="188">
        <f>IFERROR(VLOOKUP($B$204,C_120,24,FALSE),DAY($B$204))</f>
        <v>19</v>
      </c>
      <c r="E204" s="188">
        <f>IFERROR(VLOOKUP($B$204,C_130,23,FALSE),DAY($B$204))</f>
        <v>19</v>
      </c>
      <c r="F204" s="188">
        <f>IFERROR(VLOOKUP($B$204,C_400B,22,FALSE),DAY($B$204))</f>
        <v>19</v>
      </c>
      <c r="G204" s="188">
        <f>IFERROR(VLOOKUP($B$204,C_140,21,FALSE),DAY($B$204))</f>
        <v>19</v>
      </c>
      <c r="H204" s="188">
        <f>IFERROR(VLOOKUP($B$204,C_150,20,FALSE),DAY($B$204))</f>
        <v>19</v>
      </c>
      <c r="I204" s="188">
        <f>IFERROR(VLOOKUP($B$204,C_200,19,FALSE),DAY($B$204))</f>
        <v>19</v>
      </c>
      <c r="J204" s="188">
        <f>IFERROR(VLOOKUP($B$204,C_210,18,FALSE),DAY($B$204))</f>
        <v>19</v>
      </c>
      <c r="K204" s="188">
        <f>IFERROR(VLOOKUP($B$204,C_350,17,FALSE),DAY($B$204))</f>
        <v>19</v>
      </c>
      <c r="L204" s="188">
        <f>IFERROR(VLOOKUP($B$204,C_355,16,FALSE),DAY($B$204))</f>
        <v>19</v>
      </c>
      <c r="M204" s="188">
        <f>IFERROR(VLOOKUP($B$204,C_400,15,FALSE),DAY($B$204))</f>
        <v>19</v>
      </c>
      <c r="N204" s="188">
        <f>IFERROR(VLOOKUP($B$204,C_410,14,FALSE),DAY($B$204))</f>
        <v>19</v>
      </c>
      <c r="O204" s="188">
        <f>IFERROR(VLOOKUP($B$204,C_415,13,FALSE),DAY($B$204))</f>
        <v>19</v>
      </c>
      <c r="P204" s="188">
        <f>IFERROR(VLOOKUP($B$204,C_420,12,FALSE),DAY($B$204))</f>
        <v>19</v>
      </c>
      <c r="Q204" s="188">
        <f>IFERROR(VLOOKUP($B$204,C_430,11,FALSE),DAY($B$204))</f>
        <v>19</v>
      </c>
      <c r="R204" s="188">
        <f>IFERROR(VLOOKUP($B$204,C_440,10,FALSE),DAY($B$204))</f>
        <v>19</v>
      </c>
      <c r="S204" s="188">
        <f>IFERROR(VLOOKUP($B$204,C_450,9,FALSE),DAY($B$204))</f>
        <v>19</v>
      </c>
      <c r="T204" s="188">
        <f>IFERROR(VLOOKUP($B$204,C_460,8,FALSE),DAY($B$204))</f>
        <v>19</v>
      </c>
      <c r="U204" s="188">
        <f>IFERROR(VLOOKUP($B$204,C_470,7,FALSE),DAY($B$204))</f>
        <v>19</v>
      </c>
      <c r="V204" s="188">
        <f>IFERROR(VLOOKUP($B$204,C_480,6,FALSE),DAY($B$204))</f>
        <v>19</v>
      </c>
      <c r="W204" s="188">
        <f>IFERROR(VLOOKUP($B$204,C_490,5,FALSE),DAY($B$204))</f>
        <v>19</v>
      </c>
      <c r="X204" s="188">
        <f>IFERROR(VLOOKUP($B$204,C_600,4,FALSE),DAY($B$204))</f>
        <v>19</v>
      </c>
      <c r="Y204" s="188">
        <f>IFERROR(VLOOKUP($B$204,C_610,3,FALSE),DAY($B$204))</f>
        <v>19</v>
      </c>
      <c r="Z204" s="188">
        <f>IFERROR(VLOOKUP($B$204,C_620,2,FALSE),DAY($B$204))</f>
        <v>19</v>
      </c>
    </row>
    <row r="205" spans="1:26">
      <c r="A205" s="182" t="s">
        <v>102</v>
      </c>
      <c r="B205" s="186">
        <v>42023</v>
      </c>
      <c r="C205" s="188">
        <f>IFERROR(VLOOKUP($B$205,C_100,25,FALSE),DAY($B$205))</f>
        <v>20</v>
      </c>
      <c r="D205" s="188">
        <f>IFERROR(VLOOKUP($B$205,C_120,24,FALSE),DAY($B$205))</f>
        <v>20</v>
      </c>
      <c r="E205" s="188">
        <f>IFERROR(VLOOKUP($B$205,C_130,23,FALSE),DAY($B$205))</f>
        <v>20</v>
      </c>
      <c r="F205" s="188">
        <f>IFERROR(VLOOKUP($B$205,C_400B,22,FALSE),DAY($B$205))</f>
        <v>20</v>
      </c>
      <c r="G205" s="188">
        <f>IFERROR(VLOOKUP($B$205,C_140,21,FALSE),DAY($B$205))</f>
        <v>20</v>
      </c>
      <c r="H205" s="188">
        <f>IFERROR(VLOOKUP($B$205,C_150,20,FALSE),DAY($B$205))</f>
        <v>20</v>
      </c>
      <c r="I205" s="188">
        <f>IFERROR(VLOOKUP($B$205,C_200,19,FALSE),DAY($B$205))</f>
        <v>20</v>
      </c>
      <c r="J205" s="188">
        <f>IFERROR(VLOOKUP($B$205,C_210,18,FALSE),DAY($B$205))</f>
        <v>20</v>
      </c>
      <c r="K205" s="188">
        <f>IFERROR(VLOOKUP($B$205,C_350,17,FALSE),DAY($B$205))</f>
        <v>20</v>
      </c>
      <c r="L205" s="188">
        <f>IFERROR(VLOOKUP($B$205,C_355,16,FALSE),DAY($B$205))</f>
        <v>20</v>
      </c>
      <c r="M205" s="188">
        <f>IFERROR(VLOOKUP($B$205,C_400,15,FALSE),DAY($B$205))</f>
        <v>20</v>
      </c>
      <c r="N205" s="188">
        <f>IFERROR(VLOOKUP($B$205,C_410,14,FALSE),DAY($B$205))</f>
        <v>20</v>
      </c>
      <c r="O205" s="188">
        <f>IFERROR(VLOOKUP($B$205,C_415,13,FALSE),DAY($B$205))</f>
        <v>20</v>
      </c>
      <c r="P205" s="188">
        <f>IFERROR(VLOOKUP($B$205,C_420,12,FALSE),DAY($B$205))</f>
        <v>20</v>
      </c>
      <c r="Q205" s="188">
        <f>IFERROR(VLOOKUP($B$205,C_430,11,FALSE),DAY($B$205))</f>
        <v>20</v>
      </c>
      <c r="R205" s="188">
        <f>IFERROR(VLOOKUP($B$205,C_440,10,FALSE),DAY($B$205))</f>
        <v>20</v>
      </c>
      <c r="S205" s="188">
        <f>IFERROR(VLOOKUP($B$205,C_450,9,FALSE),DAY($B$205))</f>
        <v>20</v>
      </c>
      <c r="T205" s="188">
        <f>IFERROR(VLOOKUP($B$205,C_460,8,FALSE),DAY($B$205))</f>
        <v>20</v>
      </c>
      <c r="U205" s="188">
        <f>IFERROR(VLOOKUP($B$205,C_470,7,FALSE),DAY($B$205))</f>
        <v>20</v>
      </c>
      <c r="V205" s="188">
        <f>IFERROR(VLOOKUP($B$205,C_480,6,FALSE),DAY($B$205))</f>
        <v>20</v>
      </c>
      <c r="W205" s="188">
        <f>IFERROR(VLOOKUP($B$205,C_490,5,FALSE),DAY($B$205))</f>
        <v>20</v>
      </c>
      <c r="X205" s="188">
        <f>IFERROR(VLOOKUP($B$205,C_600,4,FALSE),DAY($B$205))</f>
        <v>20</v>
      </c>
      <c r="Y205" s="188">
        <f>IFERROR(VLOOKUP($B$205,C_610,3,FALSE),DAY($B$205))</f>
        <v>20</v>
      </c>
      <c r="Z205" s="188">
        <f>IFERROR(VLOOKUP($B$205,C_620,2,FALSE),DAY($B$205))</f>
        <v>20</v>
      </c>
    </row>
    <row r="206" spans="1:26">
      <c r="A206" s="128" t="s">
        <v>103</v>
      </c>
      <c r="B206" s="187">
        <v>42024</v>
      </c>
      <c r="C206" s="188" t="str">
        <f>IFERROR(VLOOKUP($B$206,C_100,25,FALSE),DAY($B$206))</f>
        <v>●</v>
      </c>
      <c r="D206" s="188" t="str">
        <f>IFERROR(VLOOKUP($B$206,C_120,24,FALSE),DAY($B$206))</f>
        <v>●</v>
      </c>
      <c r="E206" s="188">
        <f>IFERROR(VLOOKUP($B$206,C_130,23,FALSE),DAY($B$206))</f>
        <v>21</v>
      </c>
      <c r="F206" s="188">
        <f>IFERROR(VLOOKUP($B$206,C_400B,22,FALSE),DAY($B$206))</f>
        <v>21</v>
      </c>
      <c r="G206" s="188" t="str">
        <f>IFERROR(VLOOKUP($B$206,C_140,21,FALSE),DAY($B$206))</f>
        <v>◯</v>
      </c>
      <c r="H206" s="188" t="str">
        <f>IFERROR(VLOOKUP($B$206,C_150,20,FALSE),DAY($B$206))</f>
        <v>●</v>
      </c>
      <c r="I206" s="188" t="str">
        <f>IFERROR(VLOOKUP($B$206,C_200,19,FALSE),DAY($B$206))</f>
        <v>◯</v>
      </c>
      <c r="J206" s="188" t="str">
        <f>IFERROR(VLOOKUP($B$206,C_210,18,FALSE),DAY($B$206))</f>
        <v>◯</v>
      </c>
      <c r="K206" s="188" t="str">
        <f>IFERROR(VLOOKUP($B$206,C_350,17,FALSE),DAY($B$206))</f>
        <v>◯</v>
      </c>
      <c r="L206" s="188" t="str">
        <f>IFERROR(VLOOKUP($B$206,C_355,16,FALSE),DAY($B$206))</f>
        <v>◯</v>
      </c>
      <c r="M206" s="188">
        <f>IFERROR(VLOOKUP($B$206,C_400,15,FALSE),DAY($B$206))</f>
        <v>21</v>
      </c>
      <c r="N206" s="188" t="str">
        <f>IFERROR(VLOOKUP($B$206,C_410,14,FALSE),DAY($B$206))</f>
        <v>◯</v>
      </c>
      <c r="O206" s="188" t="str">
        <f>IFERROR(VLOOKUP($B$206,C_415,13,FALSE),DAY($B$206))</f>
        <v>◯</v>
      </c>
      <c r="P206" s="188" t="str">
        <f>IFERROR(VLOOKUP($B$206,C_420,12,FALSE),DAY($B$206))</f>
        <v>◯</v>
      </c>
      <c r="Q206" s="188" t="str">
        <f>IFERROR(VLOOKUP($B$206,C_430,11,FALSE),DAY($B$206))</f>
        <v>◯</v>
      </c>
      <c r="R206" s="188" t="str">
        <f>IFERROR(VLOOKUP($B$206,C_440,10,FALSE),DAY($B$206))</f>
        <v>◯</v>
      </c>
      <c r="S206" s="188" t="str">
        <f>IFERROR(VLOOKUP($B$206,C_450,9,FALSE),DAY($B$206))</f>
        <v>◯</v>
      </c>
      <c r="T206" s="188" t="str">
        <f>IFERROR(VLOOKUP($B$206,C_460,8,FALSE),DAY($B$206))</f>
        <v>◯</v>
      </c>
      <c r="U206" s="188" t="str">
        <f>IFERROR(VLOOKUP($B$206,C_470,7,FALSE),DAY($B$206))</f>
        <v>◯</v>
      </c>
      <c r="V206" s="188" t="str">
        <f>IFERROR(VLOOKUP($B$206,C_480,6,FALSE),DAY($B$206))</f>
        <v>◯</v>
      </c>
      <c r="W206" s="188" t="str">
        <f>IFERROR(VLOOKUP($B$206,C_490,5,FALSE),DAY($B$206))</f>
        <v>◯</v>
      </c>
      <c r="X206" s="188" t="str">
        <f>IFERROR(VLOOKUP($B$206,C_600,4,FALSE),DAY($B$206))</f>
        <v>◯</v>
      </c>
      <c r="Y206" s="188" t="str">
        <f>IFERROR(VLOOKUP($B$206,C_610,3,FALSE),DAY($B$206))</f>
        <v>◯</v>
      </c>
      <c r="Z206" s="188" t="str">
        <f>IFERROR(VLOOKUP($B$206,C_620,2,FALSE),DAY($B$206))</f>
        <v>◯</v>
      </c>
    </row>
    <row r="207" spans="1:26">
      <c r="A207" s="128" t="s">
        <v>104</v>
      </c>
      <c r="B207" s="187">
        <v>42025</v>
      </c>
      <c r="C207" s="188">
        <f>IFERROR(VLOOKUP($B$207,C_100,25,FALSE),DAY($B$207))</f>
        <v>22</v>
      </c>
      <c r="D207" s="188">
        <f>IFERROR(VLOOKUP($B$207,C_120,24,FALSE),DAY($B$207))</f>
        <v>22</v>
      </c>
      <c r="E207" s="188">
        <f>IFERROR(VLOOKUP($B$207,C_130,23,FALSE),DAY($B$207))</f>
        <v>22</v>
      </c>
      <c r="F207" s="188">
        <f>IFERROR(VLOOKUP($B$207,C_400B,22,FALSE),DAY($B$207))</f>
        <v>22</v>
      </c>
      <c r="G207" s="188">
        <f>IFERROR(VLOOKUP($B$207,C_140,21,FALSE),DAY($B$207))</f>
        <v>22</v>
      </c>
      <c r="H207" s="188">
        <f>IFERROR(VLOOKUP($B$207,C_150,20,FALSE),DAY($B$207))</f>
        <v>22</v>
      </c>
      <c r="I207" s="188">
        <f>IFERROR(VLOOKUP($B$207,C_200,19,FALSE),DAY($B$207))</f>
        <v>22</v>
      </c>
      <c r="J207" s="188">
        <f>IFERROR(VLOOKUP($B$207,C_210,18,FALSE),DAY($B$207))</f>
        <v>22</v>
      </c>
      <c r="K207" s="188">
        <f>IFERROR(VLOOKUP($B$207,C_350,17,FALSE),DAY($B$207))</f>
        <v>22</v>
      </c>
      <c r="L207" s="188">
        <f>IFERROR(VLOOKUP($B$207,C_355,16,FALSE),DAY($B$207))</f>
        <v>22</v>
      </c>
      <c r="M207" s="188">
        <f>IFERROR(VLOOKUP($B$207,C_400,15,FALSE),DAY($B$207))</f>
        <v>22</v>
      </c>
      <c r="N207" s="188">
        <f>IFERROR(VLOOKUP($B$207,C_410,14,FALSE),DAY($B$207))</f>
        <v>22</v>
      </c>
      <c r="O207" s="188">
        <f>IFERROR(VLOOKUP($B$207,C_415,13,FALSE),DAY($B$207))</f>
        <v>22</v>
      </c>
      <c r="P207" s="188">
        <f>IFERROR(VLOOKUP($B$207,C_420,12,FALSE),DAY($B$207))</f>
        <v>22</v>
      </c>
      <c r="Q207" s="188">
        <f>IFERROR(VLOOKUP($B$207,C_430,11,FALSE),DAY($B$207))</f>
        <v>22</v>
      </c>
      <c r="R207" s="188">
        <f>IFERROR(VLOOKUP($B$207,C_440,10,FALSE),DAY($B$207))</f>
        <v>22</v>
      </c>
      <c r="S207" s="188">
        <f>IFERROR(VLOOKUP($B$207,C_450,9,FALSE),DAY($B$207))</f>
        <v>22</v>
      </c>
      <c r="T207" s="188">
        <f>IFERROR(VLOOKUP($B$207,C_460,8,FALSE),DAY($B$207))</f>
        <v>22</v>
      </c>
      <c r="U207" s="188">
        <f>IFERROR(VLOOKUP($B$207,C_470,7,FALSE),DAY($B$207))</f>
        <v>22</v>
      </c>
      <c r="V207" s="188">
        <f>IFERROR(VLOOKUP($B$207,C_480,6,FALSE),DAY($B$207))</f>
        <v>22</v>
      </c>
      <c r="W207" s="188">
        <f>IFERROR(VLOOKUP($B$207,C_490,5,FALSE),DAY($B$207))</f>
        <v>22</v>
      </c>
      <c r="X207" s="188">
        <f>IFERROR(VLOOKUP($B$207,C_600,4,FALSE),DAY($B$207))</f>
        <v>22</v>
      </c>
      <c r="Y207" s="188">
        <f>IFERROR(VLOOKUP($B$207,C_610,3,FALSE),DAY($B$207))</f>
        <v>22</v>
      </c>
      <c r="Z207" s="188">
        <f>IFERROR(VLOOKUP($B$207,C_620,2,FALSE),DAY($B$207))</f>
        <v>22</v>
      </c>
    </row>
    <row r="208" spans="1:26">
      <c r="A208" s="128" t="s">
        <v>105</v>
      </c>
      <c r="B208" s="187">
        <v>42026</v>
      </c>
      <c r="C208" s="188">
        <f>IFERROR(VLOOKUP($B$208,C_100,25,FALSE),DAY($B$208))</f>
        <v>23</v>
      </c>
      <c r="D208" s="188">
        <f>IFERROR(VLOOKUP($B$208,C_120,24,FALSE),DAY($B$208))</f>
        <v>23</v>
      </c>
      <c r="E208" s="188">
        <f>IFERROR(VLOOKUP($B$208,C_130,23,FALSE),DAY($B$208))</f>
        <v>23</v>
      </c>
      <c r="F208" s="188">
        <f>IFERROR(VLOOKUP($B$208,C_400B,22,FALSE),DAY($B$208))</f>
        <v>23</v>
      </c>
      <c r="G208" s="188">
        <f>IFERROR(VLOOKUP($B$208,C_140,21,FALSE),DAY($B$208))</f>
        <v>23</v>
      </c>
      <c r="H208" s="188">
        <f>IFERROR(VLOOKUP($B$208,C_150,20,FALSE),DAY($B$208))</f>
        <v>23</v>
      </c>
      <c r="I208" s="188">
        <f>IFERROR(VLOOKUP($B$208,C_200,19,FALSE),DAY($B$208))</f>
        <v>23</v>
      </c>
      <c r="J208" s="188">
        <f>IFERROR(VLOOKUP($B$208,C_210,18,FALSE),DAY($B$208))</f>
        <v>23</v>
      </c>
      <c r="K208" s="188">
        <f>IFERROR(VLOOKUP($B$208,C_350,17,FALSE),DAY($B$208))</f>
        <v>23</v>
      </c>
      <c r="L208" s="188">
        <f>IFERROR(VLOOKUP($B$208,C_355,16,FALSE),DAY($B$208))</f>
        <v>23</v>
      </c>
      <c r="M208" s="188">
        <f>IFERROR(VLOOKUP($B$208,C_400,15,FALSE),DAY($B$208))</f>
        <v>23</v>
      </c>
      <c r="N208" s="188">
        <f>IFERROR(VLOOKUP($B$208,C_410,14,FALSE),DAY($B$208))</f>
        <v>23</v>
      </c>
      <c r="O208" s="188">
        <f>IFERROR(VLOOKUP($B$208,C_415,13,FALSE),DAY($B$208))</f>
        <v>23</v>
      </c>
      <c r="P208" s="188">
        <f>IFERROR(VLOOKUP($B$208,C_420,12,FALSE),DAY($B$208))</f>
        <v>23</v>
      </c>
      <c r="Q208" s="188">
        <f>IFERROR(VLOOKUP($B$208,C_430,11,FALSE),DAY($B$208))</f>
        <v>23</v>
      </c>
      <c r="R208" s="188">
        <f>IFERROR(VLOOKUP($B$208,C_440,10,FALSE),DAY($B$208))</f>
        <v>23</v>
      </c>
      <c r="S208" s="188">
        <f>IFERROR(VLOOKUP($B$208,C_450,9,FALSE),DAY($B$208))</f>
        <v>23</v>
      </c>
      <c r="T208" s="188">
        <f>IFERROR(VLOOKUP($B$208,C_460,8,FALSE),DAY($B$208))</f>
        <v>23</v>
      </c>
      <c r="U208" s="188">
        <f>IFERROR(VLOOKUP($B$208,C_470,7,FALSE),DAY($B$208))</f>
        <v>23</v>
      </c>
      <c r="V208" s="188">
        <f>IFERROR(VLOOKUP($B$208,C_480,6,FALSE),DAY($B$208))</f>
        <v>23</v>
      </c>
      <c r="W208" s="188">
        <f>IFERROR(VLOOKUP($B$208,C_490,5,FALSE),DAY($B$208))</f>
        <v>23</v>
      </c>
      <c r="X208" s="188">
        <f>IFERROR(VLOOKUP($B$208,C_600,4,FALSE),DAY($B$208))</f>
        <v>23</v>
      </c>
      <c r="Y208" s="188">
        <f>IFERROR(VLOOKUP($B$208,C_610,3,FALSE),DAY($B$208))</f>
        <v>23</v>
      </c>
      <c r="Z208" s="188">
        <f>IFERROR(VLOOKUP($B$208,C_620,2,FALSE),DAY($B$208))</f>
        <v>23</v>
      </c>
    </row>
    <row r="209" spans="1:26">
      <c r="A209" s="128" t="s">
        <v>106</v>
      </c>
      <c r="B209" s="187">
        <v>42027</v>
      </c>
      <c r="C209" s="188">
        <f>IFERROR(VLOOKUP($B$209,C_100,25,FALSE),DAY($B$209))</f>
        <v>24</v>
      </c>
      <c r="D209" s="188">
        <f>IFERROR(VLOOKUP($B$209,C_120,24,FALSE),DAY($B$209))</f>
        <v>24</v>
      </c>
      <c r="E209" s="188">
        <f>IFERROR(VLOOKUP($B$209,C_130,23,FALSE),DAY($B$209))</f>
        <v>24</v>
      </c>
      <c r="F209" s="188">
        <f>IFERROR(VLOOKUP($B$209,C_400B,22,FALSE),DAY($B$209))</f>
        <v>24</v>
      </c>
      <c r="G209" s="188">
        <f>IFERROR(VLOOKUP($B$209,C_140,21,FALSE),DAY($B$209))</f>
        <v>24</v>
      </c>
      <c r="H209" s="188">
        <f>IFERROR(VLOOKUP($B$209,C_150,20,FALSE),DAY($B$209))</f>
        <v>24</v>
      </c>
      <c r="I209" s="188">
        <f>IFERROR(VLOOKUP($B$209,C_200,19,FALSE),DAY($B$209))</f>
        <v>24</v>
      </c>
      <c r="J209" s="188">
        <f>IFERROR(VLOOKUP($B$209,C_210,18,FALSE),DAY($B$209))</f>
        <v>24</v>
      </c>
      <c r="K209" s="188">
        <f>IFERROR(VLOOKUP($B$209,C_350,17,FALSE),DAY($B$209))</f>
        <v>24</v>
      </c>
      <c r="L209" s="188">
        <f>IFERROR(VLOOKUP($B$209,C_355,16,FALSE),DAY($B$209))</f>
        <v>24</v>
      </c>
      <c r="M209" s="188">
        <f>IFERROR(VLOOKUP($B$209,C_400,15,FALSE),DAY($B$209))</f>
        <v>24</v>
      </c>
      <c r="N209" s="188">
        <f>IFERROR(VLOOKUP($B$209,C_410,14,FALSE),DAY($B$209))</f>
        <v>24</v>
      </c>
      <c r="O209" s="188">
        <f>IFERROR(VLOOKUP($B$209,C_415,13,FALSE),DAY($B$209))</f>
        <v>24</v>
      </c>
      <c r="P209" s="188">
        <f>IFERROR(VLOOKUP($B$209,C_420,12,FALSE),DAY($B$209))</f>
        <v>24</v>
      </c>
      <c r="Q209" s="188">
        <f>IFERROR(VLOOKUP($B$209,C_430,11,FALSE),DAY($B$209))</f>
        <v>24</v>
      </c>
      <c r="R209" s="188">
        <f>IFERROR(VLOOKUP($B$209,C_440,10,FALSE),DAY($B$209))</f>
        <v>24</v>
      </c>
      <c r="S209" s="188">
        <f>IFERROR(VLOOKUP($B$209,C_450,9,FALSE),DAY($B$209))</f>
        <v>24</v>
      </c>
      <c r="T209" s="188">
        <f>IFERROR(VLOOKUP($B$209,C_460,8,FALSE),DAY($B$209))</f>
        <v>24</v>
      </c>
      <c r="U209" s="188">
        <f>IFERROR(VLOOKUP($B$209,C_470,7,FALSE),DAY($B$209))</f>
        <v>24</v>
      </c>
      <c r="V209" s="188">
        <f>IFERROR(VLOOKUP($B$209,C_480,6,FALSE),DAY($B$209))</f>
        <v>24</v>
      </c>
      <c r="W209" s="188">
        <f>IFERROR(VLOOKUP($B$209,C_490,5,FALSE),DAY($B$209))</f>
        <v>24</v>
      </c>
      <c r="X209" s="188">
        <f>IFERROR(VLOOKUP($B$209,C_600,4,FALSE),DAY($B$209))</f>
        <v>24</v>
      </c>
      <c r="Y209" s="188">
        <f>IFERROR(VLOOKUP($B$209,C_610,3,FALSE),DAY($B$209))</f>
        <v>24</v>
      </c>
      <c r="Z209" s="188">
        <f>IFERROR(VLOOKUP($B$209,C_620,2,FALSE),DAY($B$209))</f>
        <v>24</v>
      </c>
    </row>
    <row r="210" spans="1:26">
      <c r="A210" s="128" t="s">
        <v>107</v>
      </c>
      <c r="B210" s="187">
        <v>42028</v>
      </c>
      <c r="C210" s="188">
        <f>IFERROR(VLOOKUP($B$210,C_100,25,FALSE),DAY($B$210))</f>
        <v>25</v>
      </c>
      <c r="D210" s="188">
        <f>IFERROR(VLOOKUP($B$210,C_120,24,FALSE),DAY($B$210))</f>
        <v>25</v>
      </c>
      <c r="E210" s="188">
        <f>IFERROR(VLOOKUP($B$210,C_130,23,FALSE),DAY($B$210))</f>
        <v>25</v>
      </c>
      <c r="F210" s="188">
        <f>IFERROR(VLOOKUP($B$210,C_400B,22,FALSE),DAY($B$210))</f>
        <v>25</v>
      </c>
      <c r="G210" s="188">
        <f>IFERROR(VLOOKUP($B$210,C_140,21,FALSE),DAY($B$210))</f>
        <v>25</v>
      </c>
      <c r="H210" s="188">
        <f>IFERROR(VLOOKUP($B$210,C_150,20,FALSE),DAY($B$210))</f>
        <v>25</v>
      </c>
      <c r="I210" s="188">
        <f>IFERROR(VLOOKUP($B$210,C_200,19,FALSE),DAY($B$210))</f>
        <v>25</v>
      </c>
      <c r="J210" s="188">
        <f>IFERROR(VLOOKUP($B$210,C_210,18,FALSE),DAY($B$210))</f>
        <v>25</v>
      </c>
      <c r="K210" s="188">
        <f>IFERROR(VLOOKUP($B$210,C_350,17,FALSE),DAY($B$210))</f>
        <v>25</v>
      </c>
      <c r="L210" s="188">
        <f>IFERROR(VLOOKUP($B$210,C_355,16,FALSE),DAY($B$210))</f>
        <v>25</v>
      </c>
      <c r="M210" s="188">
        <f>IFERROR(VLOOKUP($B$210,C_400,15,FALSE),DAY($B$210))</f>
        <v>25</v>
      </c>
      <c r="N210" s="188">
        <f>IFERROR(VLOOKUP($B$210,C_410,14,FALSE),DAY($B$210))</f>
        <v>25</v>
      </c>
      <c r="O210" s="188">
        <f>IFERROR(VLOOKUP($B$210,C_415,13,FALSE),DAY($B$210))</f>
        <v>25</v>
      </c>
      <c r="P210" s="188">
        <f>IFERROR(VLOOKUP($B$210,C_420,12,FALSE),DAY($B$210))</f>
        <v>25</v>
      </c>
      <c r="Q210" s="188">
        <f>IFERROR(VLOOKUP($B$210,C_430,11,FALSE),DAY($B$210))</f>
        <v>25</v>
      </c>
      <c r="R210" s="188">
        <f>IFERROR(VLOOKUP($B$210,C_440,10,FALSE),DAY($B$210))</f>
        <v>25</v>
      </c>
      <c r="S210" s="188">
        <f>IFERROR(VLOOKUP($B$210,C_450,9,FALSE),DAY($B$210))</f>
        <v>25</v>
      </c>
      <c r="T210" s="188">
        <f>IFERROR(VLOOKUP($B$210,C_460,8,FALSE),DAY($B$210))</f>
        <v>25</v>
      </c>
      <c r="U210" s="188">
        <f>IFERROR(VLOOKUP($B$210,C_470,7,FALSE),DAY($B$210))</f>
        <v>25</v>
      </c>
      <c r="V210" s="188">
        <f>IFERROR(VLOOKUP($B$210,C_480,6,FALSE),DAY($B$210))</f>
        <v>25</v>
      </c>
      <c r="W210" s="188">
        <f>IFERROR(VLOOKUP($B$210,C_490,5,FALSE),DAY($B$210))</f>
        <v>25</v>
      </c>
      <c r="X210" s="188">
        <f>IFERROR(VLOOKUP($B$210,C_600,4,FALSE),DAY($B$210))</f>
        <v>25</v>
      </c>
      <c r="Y210" s="188">
        <f>IFERROR(VLOOKUP($B$210,C_610,3,FALSE),DAY($B$210))</f>
        <v>25</v>
      </c>
      <c r="Z210" s="188">
        <f>IFERROR(VLOOKUP($B$210,C_620,2,FALSE),DAY($B$210))</f>
        <v>25</v>
      </c>
    </row>
    <row r="211" spans="1:26">
      <c r="A211" s="182" t="s">
        <v>108</v>
      </c>
      <c r="B211" s="186">
        <v>42029</v>
      </c>
      <c r="C211" s="188">
        <f>IFERROR(VLOOKUP($B$211,C_100,25,FALSE),DAY($B$211))</f>
        <v>26</v>
      </c>
      <c r="D211" s="188">
        <f>IFERROR(VLOOKUP($B$211,C_120,24,FALSE),DAY($B$211))</f>
        <v>26</v>
      </c>
      <c r="E211" s="188">
        <f>IFERROR(VLOOKUP($B$211,C_130,23,FALSE),DAY($B$211))</f>
        <v>26</v>
      </c>
      <c r="F211" s="188">
        <f>IFERROR(VLOOKUP($B$211,C_400B,22,FALSE),DAY($B$211))</f>
        <v>26</v>
      </c>
      <c r="G211" s="188">
        <f>IFERROR(VLOOKUP($B$211,C_140,21,FALSE),DAY($B$211))</f>
        <v>26</v>
      </c>
      <c r="H211" s="188">
        <f>IFERROR(VLOOKUP($B$211,C_150,20,FALSE),DAY($B$211))</f>
        <v>26</v>
      </c>
      <c r="I211" s="188">
        <f>IFERROR(VLOOKUP($B$211,C_200,19,FALSE),DAY($B$211))</f>
        <v>26</v>
      </c>
      <c r="J211" s="188">
        <f>IFERROR(VLOOKUP($B$211,C_210,18,FALSE),DAY($B$211))</f>
        <v>26</v>
      </c>
      <c r="K211" s="188">
        <f>IFERROR(VLOOKUP($B$211,C_350,17,FALSE),DAY($B$211))</f>
        <v>26</v>
      </c>
      <c r="L211" s="188">
        <f>IFERROR(VLOOKUP($B$211,C_355,16,FALSE),DAY($B$211))</f>
        <v>26</v>
      </c>
      <c r="M211" s="188">
        <f>IFERROR(VLOOKUP($B$211,C_400,15,FALSE),DAY($B$211))</f>
        <v>26</v>
      </c>
      <c r="N211" s="188">
        <f>IFERROR(VLOOKUP($B$211,C_410,14,FALSE),DAY($B$211))</f>
        <v>26</v>
      </c>
      <c r="O211" s="188">
        <f>IFERROR(VLOOKUP($B$211,C_415,13,FALSE),DAY($B$211))</f>
        <v>26</v>
      </c>
      <c r="P211" s="188">
        <f>IFERROR(VLOOKUP($B$211,C_420,12,FALSE),DAY($B$211))</f>
        <v>26</v>
      </c>
      <c r="Q211" s="188">
        <f>IFERROR(VLOOKUP($B$211,C_430,11,FALSE),DAY($B$211))</f>
        <v>26</v>
      </c>
      <c r="R211" s="188">
        <f>IFERROR(VLOOKUP($B$211,C_440,10,FALSE),DAY($B$211))</f>
        <v>26</v>
      </c>
      <c r="S211" s="188">
        <f>IFERROR(VLOOKUP($B$211,C_450,9,FALSE),DAY($B$211))</f>
        <v>26</v>
      </c>
      <c r="T211" s="188">
        <f>IFERROR(VLOOKUP($B$211,C_460,8,FALSE),DAY($B$211))</f>
        <v>26</v>
      </c>
      <c r="U211" s="188">
        <f>IFERROR(VLOOKUP($B$211,C_470,7,FALSE),DAY($B$211))</f>
        <v>26</v>
      </c>
      <c r="V211" s="188">
        <f>IFERROR(VLOOKUP($B$211,C_480,6,FALSE),DAY($B$211))</f>
        <v>26</v>
      </c>
      <c r="W211" s="188">
        <f>IFERROR(VLOOKUP($B$211,C_490,5,FALSE),DAY($B$211))</f>
        <v>26</v>
      </c>
      <c r="X211" s="188">
        <f>IFERROR(VLOOKUP($B$211,C_600,4,FALSE),DAY($B$211))</f>
        <v>26</v>
      </c>
      <c r="Y211" s="188">
        <f>IFERROR(VLOOKUP($B$211,C_610,3,FALSE),DAY($B$211))</f>
        <v>26</v>
      </c>
      <c r="Z211" s="188">
        <f>IFERROR(VLOOKUP($B$211,C_620,2,FALSE),DAY($B$211))</f>
        <v>26</v>
      </c>
    </row>
    <row r="212" spans="1:26">
      <c r="A212" s="182" t="s">
        <v>102</v>
      </c>
      <c r="B212" s="186">
        <v>42030</v>
      </c>
      <c r="C212" s="188">
        <f>IFERROR(VLOOKUP($B$212,C_100,25,FALSE),DAY($B$212))</f>
        <v>27</v>
      </c>
      <c r="D212" s="188">
        <f>IFERROR(VLOOKUP($B$212,C_120,24,FALSE),DAY($B$212))</f>
        <v>27</v>
      </c>
      <c r="E212" s="188">
        <f>IFERROR(VLOOKUP($B$212,C_130,23,FALSE),DAY($B$212))</f>
        <v>27</v>
      </c>
      <c r="F212" s="188">
        <f>IFERROR(VLOOKUP($B$212,C_400B,22,FALSE),DAY($B$212))</f>
        <v>27</v>
      </c>
      <c r="G212" s="188">
        <f>IFERROR(VLOOKUP($B$212,C_140,21,FALSE),DAY($B$212))</f>
        <v>27</v>
      </c>
      <c r="H212" s="188">
        <f>IFERROR(VLOOKUP($B$212,C_150,20,FALSE),DAY($B$212))</f>
        <v>27</v>
      </c>
      <c r="I212" s="188">
        <f>IFERROR(VLOOKUP($B$212,C_200,19,FALSE),DAY($B$212))</f>
        <v>27</v>
      </c>
      <c r="J212" s="188">
        <f>IFERROR(VLOOKUP($B$212,C_210,18,FALSE),DAY($B$212))</f>
        <v>27</v>
      </c>
      <c r="K212" s="188">
        <f>IFERROR(VLOOKUP($B$212,C_350,17,FALSE),DAY($B$212))</f>
        <v>27</v>
      </c>
      <c r="L212" s="188">
        <f>IFERROR(VLOOKUP($B$212,C_355,16,FALSE),DAY($B$212))</f>
        <v>27</v>
      </c>
      <c r="M212" s="188">
        <f>IFERROR(VLOOKUP($B$212,C_400,15,FALSE),DAY($B$212))</f>
        <v>27</v>
      </c>
      <c r="N212" s="188">
        <f>IFERROR(VLOOKUP($B$212,C_410,14,FALSE),DAY($B$212))</f>
        <v>27</v>
      </c>
      <c r="O212" s="188">
        <f>IFERROR(VLOOKUP($B$212,C_415,13,FALSE),DAY($B$212))</f>
        <v>27</v>
      </c>
      <c r="P212" s="188">
        <f>IFERROR(VLOOKUP($B$212,C_420,12,FALSE),DAY($B$212))</f>
        <v>27</v>
      </c>
      <c r="Q212" s="188">
        <f>IFERROR(VLOOKUP($B$212,C_430,11,FALSE),DAY($B$212))</f>
        <v>27</v>
      </c>
      <c r="R212" s="188">
        <f>IFERROR(VLOOKUP($B$212,C_440,10,FALSE),DAY($B$212))</f>
        <v>27</v>
      </c>
      <c r="S212" s="188">
        <f>IFERROR(VLOOKUP($B$212,C_450,9,FALSE),DAY($B$212))</f>
        <v>27</v>
      </c>
      <c r="T212" s="188">
        <f>IFERROR(VLOOKUP($B$212,C_460,8,FALSE),DAY($B$212))</f>
        <v>27</v>
      </c>
      <c r="U212" s="188">
        <f>IFERROR(VLOOKUP($B$212,C_470,7,FALSE),DAY($B$212))</f>
        <v>27</v>
      </c>
      <c r="V212" s="188">
        <f>IFERROR(VLOOKUP($B$212,C_480,6,FALSE),DAY($B$212))</f>
        <v>27</v>
      </c>
      <c r="W212" s="188">
        <f>IFERROR(VLOOKUP($B$212,C_490,5,FALSE),DAY($B$212))</f>
        <v>27</v>
      </c>
      <c r="X212" s="188">
        <f>IFERROR(VLOOKUP($B$212,C_600,4,FALSE),DAY($B$212))</f>
        <v>27</v>
      </c>
      <c r="Y212" s="188">
        <f>IFERROR(VLOOKUP($B$212,C_610,3,FALSE),DAY($B$212))</f>
        <v>27</v>
      </c>
      <c r="Z212" s="188">
        <f>IFERROR(VLOOKUP($B$212,C_620,2,FALSE),DAY($B$212))</f>
        <v>27</v>
      </c>
    </row>
    <row r="213" spans="1:26">
      <c r="A213" s="128" t="s">
        <v>103</v>
      </c>
      <c r="B213" s="187">
        <v>42031</v>
      </c>
      <c r="C213" s="188">
        <f>IFERROR(VLOOKUP($B$213,C_100,25,FALSE),DAY($B$213))</f>
        <v>28</v>
      </c>
      <c r="D213" s="188">
        <f>IFERROR(VLOOKUP($B$213,C_120,24,FALSE),DAY($B$213))</f>
        <v>28</v>
      </c>
      <c r="E213" s="188">
        <f>IFERROR(VLOOKUP($B$213,C_130,23,FALSE),DAY($B$213))</f>
        <v>28</v>
      </c>
      <c r="F213" s="188">
        <f>IFERROR(VLOOKUP($B$213,C_400B,22,FALSE),DAY($B$213))</f>
        <v>28</v>
      </c>
      <c r="G213" s="188">
        <f>IFERROR(VLOOKUP($B$213,C_140,21,FALSE),DAY($B$213))</f>
        <v>28</v>
      </c>
      <c r="H213" s="188">
        <f>IFERROR(VLOOKUP($B$213,C_150,20,FALSE),DAY($B$213))</f>
        <v>28</v>
      </c>
      <c r="I213" s="188">
        <f>IFERROR(VLOOKUP($B$213,C_200,19,FALSE),DAY($B$213))</f>
        <v>28</v>
      </c>
      <c r="J213" s="188">
        <f>IFERROR(VLOOKUP($B$213,C_210,18,FALSE),DAY($B$213))</f>
        <v>28</v>
      </c>
      <c r="K213" s="188">
        <f>IFERROR(VLOOKUP($B$213,C_350,17,FALSE),DAY($B$213))</f>
        <v>28</v>
      </c>
      <c r="L213" s="188">
        <f>IFERROR(VLOOKUP($B$213,C_355,16,FALSE),DAY($B$213))</f>
        <v>28</v>
      </c>
      <c r="M213" s="188">
        <f>IFERROR(VLOOKUP($B$213,C_400,15,FALSE),DAY($B$213))</f>
        <v>28</v>
      </c>
      <c r="N213" s="188">
        <f>IFERROR(VLOOKUP($B$213,C_410,14,FALSE),DAY($B$213))</f>
        <v>28</v>
      </c>
      <c r="O213" s="188">
        <f>IFERROR(VLOOKUP($B$213,C_415,13,FALSE),DAY($B$213))</f>
        <v>28</v>
      </c>
      <c r="P213" s="188">
        <f>IFERROR(VLOOKUP($B$213,C_420,12,FALSE),DAY($B$213))</f>
        <v>28</v>
      </c>
      <c r="Q213" s="188">
        <f>IFERROR(VLOOKUP($B$213,C_430,11,FALSE),DAY($B$213))</f>
        <v>28</v>
      </c>
      <c r="R213" s="188">
        <f>IFERROR(VLOOKUP($B$213,C_440,10,FALSE),DAY($B$213))</f>
        <v>28</v>
      </c>
      <c r="S213" s="188">
        <f>IFERROR(VLOOKUP($B$213,C_450,9,FALSE),DAY($B$213))</f>
        <v>28</v>
      </c>
      <c r="T213" s="188">
        <f>IFERROR(VLOOKUP($B$213,C_460,8,FALSE),DAY($B$213))</f>
        <v>28</v>
      </c>
      <c r="U213" s="188">
        <f>IFERROR(VLOOKUP($B$213,C_470,7,FALSE),DAY($B$213))</f>
        <v>28</v>
      </c>
      <c r="V213" s="188">
        <f>IFERROR(VLOOKUP($B$213,C_480,6,FALSE),DAY($B$213))</f>
        <v>28</v>
      </c>
      <c r="W213" s="188">
        <f>IFERROR(VLOOKUP($B$213,C_490,5,FALSE),DAY($B$213))</f>
        <v>28</v>
      </c>
      <c r="X213" s="188">
        <f>IFERROR(VLOOKUP($B$213,C_600,4,FALSE),DAY($B$213))</f>
        <v>28</v>
      </c>
      <c r="Y213" s="188">
        <f>IFERROR(VLOOKUP($B$213,C_610,3,FALSE),DAY($B$213))</f>
        <v>28</v>
      </c>
      <c r="Z213" s="188">
        <f>IFERROR(VLOOKUP($B$213,C_620,2,FALSE),DAY($B$213))</f>
        <v>28</v>
      </c>
    </row>
    <row r="214" spans="1:26">
      <c r="A214" s="128" t="s">
        <v>104</v>
      </c>
      <c r="B214" s="187">
        <v>42032</v>
      </c>
      <c r="C214" s="188">
        <f>IFERROR(VLOOKUP($B$214,C_100,25,FALSE),DAY($B$214))</f>
        <v>29</v>
      </c>
      <c r="D214" s="188">
        <f>IFERROR(VLOOKUP($B$214,C_120,24,FALSE),DAY($B$214))</f>
        <v>29</v>
      </c>
      <c r="E214" s="188">
        <f>IFERROR(VLOOKUP($B$214,C_130,23,FALSE),DAY($B$214))</f>
        <v>29</v>
      </c>
      <c r="F214" s="188">
        <f>IFERROR(VLOOKUP($B$214,C_400B,22,FALSE),DAY($B$214))</f>
        <v>29</v>
      </c>
      <c r="G214" s="188">
        <f>IFERROR(VLOOKUP($B$214,C_140,21,FALSE),DAY($B$214))</f>
        <v>29</v>
      </c>
      <c r="H214" s="188">
        <f>IFERROR(VLOOKUP($B$214,C_150,20,FALSE),DAY($B$214))</f>
        <v>29</v>
      </c>
      <c r="I214" s="188">
        <f>IFERROR(VLOOKUP($B$214,C_200,19,FALSE),DAY($B$214))</f>
        <v>29</v>
      </c>
      <c r="J214" s="188">
        <f>IFERROR(VLOOKUP($B$214,C_210,18,FALSE),DAY($B$214))</f>
        <v>29</v>
      </c>
      <c r="K214" s="188">
        <f>IFERROR(VLOOKUP($B$214,C_350,17,FALSE),DAY($B$214))</f>
        <v>29</v>
      </c>
      <c r="L214" s="188">
        <f>IFERROR(VLOOKUP($B$214,C_355,16,FALSE),DAY($B$214))</f>
        <v>29</v>
      </c>
      <c r="M214" s="188">
        <f>IFERROR(VLOOKUP($B$214,C_400,15,FALSE),DAY($B$214))</f>
        <v>29</v>
      </c>
      <c r="N214" s="188">
        <f>IFERROR(VLOOKUP($B$214,C_410,14,FALSE),DAY($B$214))</f>
        <v>29</v>
      </c>
      <c r="O214" s="188">
        <f>IFERROR(VLOOKUP($B$214,C_415,13,FALSE),DAY($B$214))</f>
        <v>29</v>
      </c>
      <c r="P214" s="188">
        <f>IFERROR(VLOOKUP($B$214,C_420,12,FALSE),DAY($B$214))</f>
        <v>29</v>
      </c>
      <c r="Q214" s="188">
        <f>IFERROR(VLOOKUP($B$214,C_430,11,FALSE),DAY($B$214))</f>
        <v>29</v>
      </c>
      <c r="R214" s="188">
        <f>IFERROR(VLOOKUP($B$214,C_440,10,FALSE),DAY($B$214))</f>
        <v>29</v>
      </c>
      <c r="S214" s="188">
        <f>IFERROR(VLOOKUP($B$214,C_450,9,FALSE),DAY($B$214))</f>
        <v>29</v>
      </c>
      <c r="T214" s="188">
        <f>IFERROR(VLOOKUP($B$214,C_460,8,FALSE),DAY($B$214))</f>
        <v>29</v>
      </c>
      <c r="U214" s="188">
        <f>IFERROR(VLOOKUP($B$214,C_470,7,FALSE),DAY($B$214))</f>
        <v>29</v>
      </c>
      <c r="V214" s="188">
        <f>IFERROR(VLOOKUP($B$214,C_480,6,FALSE),DAY($B$214))</f>
        <v>29</v>
      </c>
      <c r="W214" s="188">
        <f>IFERROR(VLOOKUP($B$214,C_490,5,FALSE),DAY($B$214))</f>
        <v>29</v>
      </c>
      <c r="X214" s="188">
        <f>IFERROR(VLOOKUP($B$214,C_600,4,FALSE),DAY($B$214))</f>
        <v>29</v>
      </c>
      <c r="Y214" s="188">
        <f>IFERROR(VLOOKUP($B$214,C_610,3,FALSE),DAY($B$214))</f>
        <v>29</v>
      </c>
      <c r="Z214" s="188">
        <f>IFERROR(VLOOKUP($B$214,C_620,2,FALSE),DAY($B$214))</f>
        <v>29</v>
      </c>
    </row>
    <row r="215" spans="1:26">
      <c r="A215" s="128" t="s">
        <v>105</v>
      </c>
      <c r="B215" s="187">
        <v>42033</v>
      </c>
      <c r="C215" s="188">
        <f>IFERROR(VLOOKUP($B$215,C_100,25,FALSE),DAY($B$215))</f>
        <v>30</v>
      </c>
      <c r="D215" s="188">
        <f>IFERROR(VLOOKUP($B$215,C_120,24,FALSE),DAY($B$215))</f>
        <v>30</v>
      </c>
      <c r="E215" s="188">
        <f>IFERROR(VLOOKUP($B$215,C_130,23,FALSE),DAY($B$215))</f>
        <v>30</v>
      </c>
      <c r="F215" s="188">
        <f>IFERROR(VLOOKUP($B$215,C_400B,22,FALSE),DAY($B$215))</f>
        <v>30</v>
      </c>
      <c r="G215" s="188">
        <f>IFERROR(VLOOKUP($B$215,C_140,21,FALSE),DAY($B$215))</f>
        <v>30</v>
      </c>
      <c r="H215" s="188">
        <f>IFERROR(VLOOKUP($B$215,C_150,20,FALSE),DAY($B$215))</f>
        <v>30</v>
      </c>
      <c r="I215" s="188">
        <f>IFERROR(VLOOKUP($B$215,C_200,19,FALSE),DAY($B$215))</f>
        <v>30</v>
      </c>
      <c r="J215" s="188">
        <f>IFERROR(VLOOKUP($B$215,C_210,18,FALSE),DAY($B$215))</f>
        <v>30</v>
      </c>
      <c r="K215" s="188">
        <f>IFERROR(VLOOKUP($B$215,C_350,17,FALSE),DAY($B$215))</f>
        <v>30</v>
      </c>
      <c r="L215" s="188">
        <f>IFERROR(VLOOKUP($B$215,C_355,16,FALSE),DAY($B$215))</f>
        <v>30</v>
      </c>
      <c r="M215" s="188">
        <f>IFERROR(VLOOKUP($B$215,C_400,15,FALSE),DAY($B$215))</f>
        <v>30</v>
      </c>
      <c r="N215" s="188">
        <f>IFERROR(VLOOKUP($B$215,C_410,14,FALSE),DAY($B$215))</f>
        <v>30</v>
      </c>
      <c r="O215" s="188">
        <f>IFERROR(VLOOKUP($B$215,C_415,13,FALSE),DAY($B$215))</f>
        <v>30</v>
      </c>
      <c r="P215" s="188">
        <f>IFERROR(VLOOKUP($B$215,C_420,12,FALSE),DAY($B$215))</f>
        <v>30</v>
      </c>
      <c r="Q215" s="188">
        <f>IFERROR(VLOOKUP($B$215,C_430,11,FALSE),DAY($B$215))</f>
        <v>30</v>
      </c>
      <c r="R215" s="188">
        <f>IFERROR(VLOOKUP($B$215,C_440,10,FALSE),DAY($B$215))</f>
        <v>30</v>
      </c>
      <c r="S215" s="188">
        <f>IFERROR(VLOOKUP($B$215,C_450,9,FALSE),DAY($B$215))</f>
        <v>30</v>
      </c>
      <c r="T215" s="188">
        <f>IFERROR(VLOOKUP($B$215,C_460,8,FALSE),DAY($B$215))</f>
        <v>30</v>
      </c>
      <c r="U215" s="188">
        <f>IFERROR(VLOOKUP($B$215,C_470,7,FALSE),DAY($B$215))</f>
        <v>30</v>
      </c>
      <c r="V215" s="188">
        <f>IFERROR(VLOOKUP($B$215,C_480,6,FALSE),DAY($B$215))</f>
        <v>30</v>
      </c>
      <c r="W215" s="188">
        <f>IFERROR(VLOOKUP($B$215,C_490,5,FALSE),DAY($B$215))</f>
        <v>30</v>
      </c>
      <c r="X215" s="188">
        <f>IFERROR(VLOOKUP($B$215,C_600,4,FALSE),DAY($B$215))</f>
        <v>30</v>
      </c>
      <c r="Y215" s="188">
        <f>IFERROR(VLOOKUP($B$215,C_610,3,FALSE),DAY($B$215))</f>
        <v>30</v>
      </c>
      <c r="Z215" s="188">
        <f>IFERROR(VLOOKUP($B$215,C_620,2,FALSE),DAY($B$215))</f>
        <v>30</v>
      </c>
    </row>
    <row r="216" spans="1:26">
      <c r="A216" s="128" t="s">
        <v>106</v>
      </c>
      <c r="B216" s="187">
        <v>42034</v>
      </c>
      <c r="C216" s="188">
        <f>IFERROR(VLOOKUP($B$216,C_100,25,FALSE),DAY($B$216))</f>
        <v>31</v>
      </c>
      <c r="D216" s="188">
        <f>IFERROR(VLOOKUP($B$216,C_120,24,FALSE),DAY($B$216))</f>
        <v>31</v>
      </c>
      <c r="E216" s="188">
        <f>IFERROR(VLOOKUP($B$216,C_130,23,FALSE),DAY($B$216))</f>
        <v>31</v>
      </c>
      <c r="F216" s="188">
        <f>IFERROR(VLOOKUP($B$216,C_400B,22,FALSE),DAY($B$216))</f>
        <v>31</v>
      </c>
      <c r="G216" s="188">
        <f>IFERROR(VLOOKUP($B$216,C_140,21,FALSE),DAY($B$216))</f>
        <v>31</v>
      </c>
      <c r="H216" s="188">
        <f>IFERROR(VLOOKUP($B$216,C_150,20,FALSE),DAY($B$216))</f>
        <v>31</v>
      </c>
      <c r="I216" s="188">
        <f>IFERROR(VLOOKUP($B$216,C_200,19,FALSE),DAY($B$216))</f>
        <v>31</v>
      </c>
      <c r="J216" s="188">
        <f>IFERROR(VLOOKUP($B$216,C_210,18,FALSE),DAY($B$216))</f>
        <v>31</v>
      </c>
      <c r="K216" s="188">
        <f>IFERROR(VLOOKUP($B$216,C_350,17,FALSE),DAY($B$216))</f>
        <v>31</v>
      </c>
      <c r="L216" s="188">
        <f>IFERROR(VLOOKUP($B$216,C_355,16,FALSE),DAY($B$216))</f>
        <v>31</v>
      </c>
      <c r="M216" s="188">
        <f>IFERROR(VLOOKUP($B$216,C_400,15,FALSE),DAY($B$216))</f>
        <v>31</v>
      </c>
      <c r="N216" s="188">
        <f>IFERROR(VLOOKUP($B$216,C_410,14,FALSE),DAY($B$216))</f>
        <v>31</v>
      </c>
      <c r="O216" s="188">
        <f>IFERROR(VLOOKUP($B$216,C_415,13,FALSE),DAY($B$216))</f>
        <v>31</v>
      </c>
      <c r="P216" s="188">
        <f>IFERROR(VLOOKUP($B$216,C_420,12,FALSE),DAY($B$216))</f>
        <v>31</v>
      </c>
      <c r="Q216" s="188">
        <f>IFERROR(VLOOKUP($B$216,C_430,11,FALSE),DAY($B$216))</f>
        <v>31</v>
      </c>
      <c r="R216" s="188">
        <f>IFERROR(VLOOKUP($B$216,C_440,10,FALSE),DAY($B$216))</f>
        <v>31</v>
      </c>
      <c r="S216" s="188">
        <f>IFERROR(VLOOKUP($B$216,C_450,9,FALSE),DAY($B$216))</f>
        <v>31</v>
      </c>
      <c r="T216" s="188">
        <f>IFERROR(VLOOKUP($B$216,C_460,8,FALSE),DAY($B$216))</f>
        <v>31</v>
      </c>
      <c r="U216" s="188">
        <f>IFERROR(VLOOKUP($B$216,C_470,7,FALSE),DAY($B$216))</f>
        <v>31</v>
      </c>
      <c r="V216" s="188">
        <f>IFERROR(VLOOKUP($B$216,C_480,6,FALSE),DAY($B$216))</f>
        <v>31</v>
      </c>
      <c r="W216" s="188">
        <f>IFERROR(VLOOKUP($B$216,C_490,5,FALSE),DAY($B$216))</f>
        <v>31</v>
      </c>
      <c r="X216" s="188">
        <f>IFERROR(VLOOKUP($B$216,C_600,4,FALSE),DAY($B$216))</f>
        <v>31</v>
      </c>
      <c r="Y216" s="188">
        <f>IFERROR(VLOOKUP($B$216,C_610,3,FALSE),DAY($B$216))</f>
        <v>31</v>
      </c>
      <c r="Z216" s="188">
        <f>IFERROR(VLOOKUP($B$216,C_620,2,FALSE),DAY($B$216))</f>
        <v>31</v>
      </c>
    </row>
    <row r="217" spans="1:26">
      <c r="A217" s="128" t="s">
        <v>107</v>
      </c>
      <c r="B217" s="187">
        <v>42035</v>
      </c>
      <c r="C217" s="188">
        <f>IFERROR(VLOOKUP($B$217,C_100,25,FALSE),DAY($B$217))</f>
        <v>1</v>
      </c>
      <c r="D217" s="188">
        <f>IFERROR(VLOOKUP($B$217,C_120,24,FALSE),DAY($B$217))</f>
        <v>1</v>
      </c>
      <c r="E217" s="188">
        <f>IFERROR(VLOOKUP($B$217,C_130,23,FALSE),DAY($B$217))</f>
        <v>1</v>
      </c>
      <c r="F217" s="188">
        <f>IFERROR(VLOOKUP($B$217,C_400B,22,FALSE),DAY($B$217))</f>
        <v>1</v>
      </c>
      <c r="G217" s="188">
        <f>IFERROR(VLOOKUP($B$217,C_140,21,FALSE),DAY($B$217))</f>
        <v>1</v>
      </c>
      <c r="H217" s="188">
        <f>IFERROR(VLOOKUP($B$217,C_150,20,FALSE),DAY($B$217))</f>
        <v>1</v>
      </c>
      <c r="I217" s="188">
        <f>IFERROR(VLOOKUP($B$217,C_200,19,FALSE),DAY($B$217))</f>
        <v>1</v>
      </c>
      <c r="J217" s="188">
        <f>IFERROR(VLOOKUP($B$217,C_210,18,FALSE),DAY($B$217))</f>
        <v>1</v>
      </c>
      <c r="K217" s="188">
        <f>IFERROR(VLOOKUP($B$217,C_350,17,FALSE),DAY($B$217))</f>
        <v>1</v>
      </c>
      <c r="L217" s="188">
        <f>IFERROR(VLOOKUP($B$217,C_355,16,FALSE),DAY($B$217))</f>
        <v>1</v>
      </c>
      <c r="M217" s="188">
        <f>IFERROR(VLOOKUP($B$217,C_400,15,FALSE),DAY($B$217))</f>
        <v>1</v>
      </c>
      <c r="N217" s="188">
        <f>IFERROR(VLOOKUP($B$217,C_410,14,FALSE),DAY($B$217))</f>
        <v>1</v>
      </c>
      <c r="O217" s="188">
        <f>IFERROR(VLOOKUP($B$217,C_415,13,FALSE),DAY($B$217))</f>
        <v>1</v>
      </c>
      <c r="P217" s="188">
        <f>IFERROR(VLOOKUP($B$217,C_420,12,FALSE),DAY($B$217))</f>
        <v>1</v>
      </c>
      <c r="Q217" s="188">
        <f>IFERROR(VLOOKUP($B$217,C_430,11,FALSE),DAY($B$217))</f>
        <v>1</v>
      </c>
      <c r="R217" s="188">
        <f>IFERROR(VLOOKUP($B$217,C_440,10,FALSE),DAY($B$217))</f>
        <v>1</v>
      </c>
      <c r="S217" s="188">
        <f>IFERROR(VLOOKUP($B$217,C_450,9,FALSE),DAY($B$217))</f>
        <v>1</v>
      </c>
      <c r="T217" s="188">
        <f>IFERROR(VLOOKUP($B$217,C_460,8,FALSE),DAY($B$217))</f>
        <v>1</v>
      </c>
      <c r="U217" s="188">
        <f>IFERROR(VLOOKUP($B$217,C_470,7,FALSE),DAY($B$217))</f>
        <v>1</v>
      </c>
      <c r="V217" s="188">
        <f>IFERROR(VLOOKUP($B$217,C_480,6,FALSE),DAY($B$217))</f>
        <v>1</v>
      </c>
      <c r="W217" s="188">
        <f>IFERROR(VLOOKUP($B$217,C_490,5,FALSE),DAY($B$217))</f>
        <v>1</v>
      </c>
      <c r="X217" s="188">
        <f>IFERROR(VLOOKUP($B$217,C_600,4,FALSE),DAY($B$217))</f>
        <v>1</v>
      </c>
      <c r="Y217" s="188">
        <f>IFERROR(VLOOKUP($B$217,C_610,3,FALSE),DAY($B$217))</f>
        <v>1</v>
      </c>
      <c r="Z217" s="188">
        <f>IFERROR(VLOOKUP($B$217,C_620,2,FALSE),DAY($B$217))</f>
        <v>1</v>
      </c>
    </row>
    <row r="218" spans="1:26">
      <c r="A218" s="182" t="s">
        <v>108</v>
      </c>
      <c r="B218" s="186">
        <v>42036</v>
      </c>
      <c r="C218" s="188">
        <f>IFERROR(VLOOKUP($B$218,C_100,25,FALSE),DAY($B$218))</f>
        <v>2</v>
      </c>
      <c r="D218" s="188">
        <f>IFERROR(VLOOKUP($B$218,C_120,24,FALSE),DAY($B$218))</f>
        <v>2</v>
      </c>
      <c r="E218" s="188">
        <f>IFERROR(VLOOKUP($B$218,C_130,23,FALSE),DAY($B$218))</f>
        <v>2</v>
      </c>
      <c r="F218" s="188">
        <f>IFERROR(VLOOKUP($B$218,C_400B,22,FALSE),DAY($B$218))</f>
        <v>2</v>
      </c>
      <c r="G218" s="188">
        <f>IFERROR(VLOOKUP($B$218,C_140,21,FALSE),DAY($B$218))</f>
        <v>2</v>
      </c>
      <c r="H218" s="188">
        <f>IFERROR(VLOOKUP($B$218,C_150,20,FALSE),DAY($B$218))</f>
        <v>2</v>
      </c>
      <c r="I218" s="188">
        <f>IFERROR(VLOOKUP($B$218,C_200,19,FALSE),DAY($B$218))</f>
        <v>2</v>
      </c>
      <c r="J218" s="188">
        <f>IFERROR(VLOOKUP($B$218,C_210,18,FALSE),DAY($B$218))</f>
        <v>2</v>
      </c>
      <c r="K218" s="188">
        <f>IFERROR(VLOOKUP($B$218,C_350,17,FALSE),DAY($B$218))</f>
        <v>2</v>
      </c>
      <c r="L218" s="188">
        <f>IFERROR(VLOOKUP($B$218,C_355,16,FALSE),DAY($B$218))</f>
        <v>2</v>
      </c>
      <c r="M218" s="188">
        <f>IFERROR(VLOOKUP($B$218,C_400,15,FALSE),DAY($B$218))</f>
        <v>2</v>
      </c>
      <c r="N218" s="188">
        <f>IFERROR(VLOOKUP($B$218,C_410,14,FALSE),DAY($B$218))</f>
        <v>2</v>
      </c>
      <c r="O218" s="188">
        <f>IFERROR(VLOOKUP($B$218,C_415,13,FALSE),DAY($B$218))</f>
        <v>2</v>
      </c>
      <c r="P218" s="188">
        <f>IFERROR(VLOOKUP($B$218,C_420,12,FALSE),DAY($B$218))</f>
        <v>2</v>
      </c>
      <c r="Q218" s="188">
        <f>IFERROR(VLOOKUP($B$218,C_430,11,FALSE),DAY($B$218))</f>
        <v>2</v>
      </c>
      <c r="R218" s="188">
        <f>IFERROR(VLOOKUP($B$218,C_440,10,FALSE),DAY($B$218))</f>
        <v>2</v>
      </c>
      <c r="S218" s="188">
        <f>IFERROR(VLOOKUP($B$218,C_450,9,FALSE),DAY($B$218))</f>
        <v>2</v>
      </c>
      <c r="T218" s="188">
        <f>IFERROR(VLOOKUP($B$218,C_460,8,FALSE),DAY($B$218))</f>
        <v>2</v>
      </c>
      <c r="U218" s="188">
        <f>IFERROR(VLOOKUP($B$218,C_470,7,FALSE),DAY($B$218))</f>
        <v>2</v>
      </c>
      <c r="V218" s="188">
        <f>IFERROR(VLOOKUP($B$218,C_480,6,FALSE),DAY($B$218))</f>
        <v>2</v>
      </c>
      <c r="W218" s="188">
        <f>IFERROR(VLOOKUP($B$218,C_490,5,FALSE),DAY($B$218))</f>
        <v>2</v>
      </c>
      <c r="X218" s="188">
        <f>IFERROR(VLOOKUP($B$218,C_600,4,FALSE),DAY($B$218))</f>
        <v>2</v>
      </c>
      <c r="Y218" s="188">
        <f>IFERROR(VLOOKUP($B$218,C_610,3,FALSE),DAY($B$218))</f>
        <v>2</v>
      </c>
      <c r="Z218" s="188">
        <f>IFERROR(VLOOKUP($B$218,C_620,2,FALSE),DAY($B$218))</f>
        <v>2</v>
      </c>
    </row>
    <row r="219" spans="1:26">
      <c r="A219" s="182" t="s">
        <v>102</v>
      </c>
      <c r="B219" s="186">
        <v>42037</v>
      </c>
      <c r="C219" s="188">
        <f>IFERROR(VLOOKUP($B$219,C_100,25,FALSE),DAY($B$219))</f>
        <v>3</v>
      </c>
      <c r="D219" s="188">
        <f>IFERROR(VLOOKUP($B$219,C_120,24,FALSE),DAY($B$219))</f>
        <v>3</v>
      </c>
      <c r="E219" s="188">
        <f>IFERROR(VLOOKUP($B$219,C_130,23,FALSE),DAY($B$219))</f>
        <v>3</v>
      </c>
      <c r="F219" s="188">
        <f>IFERROR(VLOOKUP($B$219,C_400B,22,FALSE),DAY($B$219))</f>
        <v>3</v>
      </c>
      <c r="G219" s="188">
        <f>IFERROR(VLOOKUP($B$219,C_140,21,FALSE),DAY($B$219))</f>
        <v>3</v>
      </c>
      <c r="H219" s="188">
        <f>IFERROR(VLOOKUP($B$219,C_150,20,FALSE),DAY($B$219))</f>
        <v>3</v>
      </c>
      <c r="I219" s="188">
        <f>IFERROR(VLOOKUP($B$219,C_200,19,FALSE),DAY($B$219))</f>
        <v>3</v>
      </c>
      <c r="J219" s="188">
        <f>IFERROR(VLOOKUP($B$219,C_210,18,FALSE),DAY($B$219))</f>
        <v>3</v>
      </c>
      <c r="K219" s="188">
        <f>IFERROR(VLOOKUP($B$219,C_350,17,FALSE),DAY($B$219))</f>
        <v>3</v>
      </c>
      <c r="L219" s="188">
        <f>IFERROR(VLOOKUP($B$219,C_355,16,FALSE),DAY($B$219))</f>
        <v>3</v>
      </c>
      <c r="M219" s="188">
        <f>IFERROR(VLOOKUP($B$219,C_400,15,FALSE),DAY($B$219))</f>
        <v>3</v>
      </c>
      <c r="N219" s="188">
        <f>IFERROR(VLOOKUP($B$219,C_410,14,FALSE),DAY($B$219))</f>
        <v>3</v>
      </c>
      <c r="O219" s="188">
        <f>IFERROR(VLOOKUP($B$219,C_415,13,FALSE),DAY($B$219))</f>
        <v>3</v>
      </c>
      <c r="P219" s="188">
        <f>IFERROR(VLOOKUP($B$219,C_420,12,FALSE),DAY($B$219))</f>
        <v>3</v>
      </c>
      <c r="Q219" s="188">
        <f>IFERROR(VLOOKUP($B$219,C_430,11,FALSE),DAY($B$219))</f>
        <v>3</v>
      </c>
      <c r="R219" s="188">
        <f>IFERROR(VLOOKUP($B$219,C_440,10,FALSE),DAY($B$219))</f>
        <v>3</v>
      </c>
      <c r="S219" s="188">
        <f>IFERROR(VLOOKUP($B$219,C_450,9,FALSE),DAY($B$219))</f>
        <v>3</v>
      </c>
      <c r="T219" s="188">
        <f>IFERROR(VLOOKUP($B$219,C_460,8,FALSE),DAY($B$219))</f>
        <v>3</v>
      </c>
      <c r="U219" s="188">
        <f>IFERROR(VLOOKUP($B$219,C_470,7,FALSE),DAY($B$219))</f>
        <v>3</v>
      </c>
      <c r="V219" s="188">
        <f>IFERROR(VLOOKUP($B$219,C_480,6,FALSE),DAY($B$219))</f>
        <v>3</v>
      </c>
      <c r="W219" s="188">
        <f>IFERROR(VLOOKUP($B$219,C_490,5,FALSE),DAY($B$219))</f>
        <v>3</v>
      </c>
      <c r="X219" s="188">
        <f>IFERROR(VLOOKUP($B$219,C_600,4,FALSE),DAY($B$219))</f>
        <v>3</v>
      </c>
      <c r="Y219" s="188">
        <f>IFERROR(VLOOKUP($B$219,C_610,3,FALSE),DAY($B$219))</f>
        <v>3</v>
      </c>
      <c r="Z219" s="188">
        <f>IFERROR(VLOOKUP($B$219,C_620,2,FALSE),DAY($B$219))</f>
        <v>3</v>
      </c>
    </row>
    <row r="220" spans="1:26">
      <c r="A220" s="128" t="s">
        <v>103</v>
      </c>
      <c r="B220" s="187">
        <v>42038</v>
      </c>
      <c r="C220" s="188">
        <f>IFERROR(VLOOKUP($B$220,C_100,25,FALSE),DAY($B$220))</f>
        <v>4</v>
      </c>
      <c r="D220" s="188">
        <f>IFERROR(VLOOKUP($B$220,C_120,24,FALSE),DAY($B$220))</f>
        <v>4</v>
      </c>
      <c r="E220" s="188">
        <f>IFERROR(VLOOKUP($B$220,C_130,23,FALSE),DAY($B$220))</f>
        <v>4</v>
      </c>
      <c r="F220" s="188">
        <f>IFERROR(VLOOKUP($B$220,C_400B,22,FALSE),DAY($B$220))</f>
        <v>4</v>
      </c>
      <c r="G220" s="188">
        <f>IFERROR(VLOOKUP($B$220,C_140,21,FALSE),DAY($B$220))</f>
        <v>4</v>
      </c>
      <c r="H220" s="188">
        <f>IFERROR(VLOOKUP($B$220,C_150,20,FALSE),DAY($B$220))</f>
        <v>4</v>
      </c>
      <c r="I220" s="188">
        <f>IFERROR(VLOOKUP($B$220,C_200,19,FALSE),DAY($B$220))</f>
        <v>4</v>
      </c>
      <c r="J220" s="188">
        <f>IFERROR(VLOOKUP($B$220,C_210,18,FALSE),DAY($B$220))</f>
        <v>4</v>
      </c>
      <c r="K220" s="188">
        <f>IFERROR(VLOOKUP($B$220,C_350,17,FALSE),DAY($B$220))</f>
        <v>4</v>
      </c>
      <c r="L220" s="188">
        <f>IFERROR(VLOOKUP($B$220,C_355,16,FALSE),DAY($B$220))</f>
        <v>4</v>
      </c>
      <c r="M220" s="188">
        <f>IFERROR(VLOOKUP($B$220,C_400,15,FALSE),DAY($B$220))</f>
        <v>4</v>
      </c>
      <c r="N220" s="188">
        <f>IFERROR(VLOOKUP($B$220,C_410,14,FALSE),DAY($B$220))</f>
        <v>4</v>
      </c>
      <c r="O220" s="188">
        <f>IFERROR(VLOOKUP($B$220,C_415,13,FALSE),DAY($B$220))</f>
        <v>4</v>
      </c>
      <c r="P220" s="188">
        <f>IFERROR(VLOOKUP($B$220,C_420,12,FALSE),DAY($B$220))</f>
        <v>4</v>
      </c>
      <c r="Q220" s="188">
        <f>IFERROR(VLOOKUP($B$220,C_430,11,FALSE),DAY($B$220))</f>
        <v>4</v>
      </c>
      <c r="R220" s="188">
        <f>IFERROR(VLOOKUP($B$220,C_440,10,FALSE),DAY($B$220))</f>
        <v>4</v>
      </c>
      <c r="S220" s="188">
        <f>IFERROR(VLOOKUP($B$220,C_450,9,FALSE),DAY($B$220))</f>
        <v>4</v>
      </c>
      <c r="T220" s="188">
        <f>IFERROR(VLOOKUP($B$220,C_460,8,FALSE),DAY($B$220))</f>
        <v>4</v>
      </c>
      <c r="U220" s="188">
        <f>IFERROR(VLOOKUP($B$220,C_470,7,FALSE),DAY($B$220))</f>
        <v>4</v>
      </c>
      <c r="V220" s="188">
        <f>IFERROR(VLOOKUP($B$220,C_480,6,FALSE),DAY($B$220))</f>
        <v>4</v>
      </c>
      <c r="W220" s="188">
        <f>IFERROR(VLOOKUP($B$220,C_490,5,FALSE),DAY($B$220))</f>
        <v>4</v>
      </c>
      <c r="X220" s="188">
        <f>IFERROR(VLOOKUP($B$220,C_600,4,FALSE),DAY($B$220))</f>
        <v>4</v>
      </c>
      <c r="Y220" s="188">
        <f>IFERROR(VLOOKUP($B$220,C_610,3,FALSE),DAY($B$220))</f>
        <v>4</v>
      </c>
      <c r="Z220" s="188">
        <f>IFERROR(VLOOKUP($B$220,C_620,2,FALSE),DAY($B$220))</f>
        <v>4</v>
      </c>
    </row>
    <row r="221" spans="1:26">
      <c r="A221" s="128" t="s">
        <v>104</v>
      </c>
      <c r="B221" s="187">
        <v>42039</v>
      </c>
      <c r="C221" s="188">
        <f>IFERROR(VLOOKUP($B$221,C_100,25,FALSE),DAY($B$221))</f>
        <v>5</v>
      </c>
      <c r="D221" s="188">
        <f>IFERROR(VLOOKUP($B$221,C_120,24,FALSE),DAY($B$221))</f>
        <v>5</v>
      </c>
      <c r="E221" s="188">
        <f>IFERROR(VLOOKUP($B$221,C_130,23,FALSE),DAY($B$221))</f>
        <v>5</v>
      </c>
      <c r="F221" s="188">
        <f>IFERROR(VLOOKUP($B$221,C_400B,22,FALSE),DAY($B$221))</f>
        <v>5</v>
      </c>
      <c r="G221" s="188">
        <f>IFERROR(VLOOKUP($B$221,C_140,21,FALSE),DAY($B$221))</f>
        <v>5</v>
      </c>
      <c r="H221" s="188">
        <f>IFERROR(VLOOKUP($B$221,C_150,20,FALSE),DAY($B$221))</f>
        <v>5</v>
      </c>
      <c r="I221" s="188">
        <f>IFERROR(VLOOKUP($B$221,C_200,19,FALSE),DAY($B$221))</f>
        <v>5</v>
      </c>
      <c r="J221" s="188">
        <f>IFERROR(VLOOKUP($B$221,C_210,18,FALSE),DAY($B$221))</f>
        <v>5</v>
      </c>
      <c r="K221" s="188">
        <f>IFERROR(VLOOKUP($B$221,C_350,17,FALSE),DAY($B$221))</f>
        <v>5</v>
      </c>
      <c r="L221" s="188">
        <f>IFERROR(VLOOKUP($B$221,C_355,16,FALSE),DAY($B$221))</f>
        <v>5</v>
      </c>
      <c r="M221" s="188">
        <f>IFERROR(VLOOKUP($B$221,C_400,15,FALSE),DAY($B$221))</f>
        <v>5</v>
      </c>
      <c r="N221" s="188">
        <f>IFERROR(VLOOKUP($B$221,C_410,14,FALSE),DAY($B$221))</f>
        <v>5</v>
      </c>
      <c r="O221" s="188">
        <f>IFERROR(VLOOKUP($B$221,C_415,13,FALSE),DAY($B$221))</f>
        <v>5</v>
      </c>
      <c r="P221" s="188">
        <f>IFERROR(VLOOKUP($B$221,C_420,12,FALSE),DAY($B$221))</f>
        <v>5</v>
      </c>
      <c r="Q221" s="188">
        <f>IFERROR(VLOOKUP($B$221,C_430,11,FALSE),DAY($B$221))</f>
        <v>5</v>
      </c>
      <c r="R221" s="188">
        <f>IFERROR(VLOOKUP($B$221,C_440,10,FALSE),DAY($B$221))</f>
        <v>5</v>
      </c>
      <c r="S221" s="188">
        <f>IFERROR(VLOOKUP($B$221,C_450,9,FALSE),DAY($B$221))</f>
        <v>5</v>
      </c>
      <c r="T221" s="188">
        <f>IFERROR(VLOOKUP($B$221,C_460,8,FALSE),DAY($B$221))</f>
        <v>5</v>
      </c>
      <c r="U221" s="188">
        <f>IFERROR(VLOOKUP($B$221,C_470,7,FALSE),DAY($B$221))</f>
        <v>5</v>
      </c>
      <c r="V221" s="188">
        <f>IFERROR(VLOOKUP($B$221,C_480,6,FALSE),DAY($B$221))</f>
        <v>5</v>
      </c>
      <c r="W221" s="188">
        <f>IFERROR(VLOOKUP($B$221,C_490,5,FALSE),DAY($B$221))</f>
        <v>5</v>
      </c>
      <c r="X221" s="188">
        <f>IFERROR(VLOOKUP($B$221,C_600,4,FALSE),DAY($B$221))</f>
        <v>5</v>
      </c>
      <c r="Y221" s="188">
        <f>IFERROR(VLOOKUP($B$221,C_610,3,FALSE),DAY($B$221))</f>
        <v>5</v>
      </c>
      <c r="Z221" s="188">
        <f>IFERROR(VLOOKUP($B$221,C_620,2,FALSE),DAY($B$221))</f>
        <v>5</v>
      </c>
    </row>
    <row r="222" spans="1:26">
      <c r="A222" s="128" t="s">
        <v>105</v>
      </c>
      <c r="B222" s="187">
        <v>42040</v>
      </c>
      <c r="C222" s="188">
        <f>IFERROR(VLOOKUP($B$222,C_100,25,FALSE),DAY($B$222))</f>
        <v>6</v>
      </c>
      <c r="D222" s="188">
        <f>IFERROR(VLOOKUP($B$222,C_120,24,FALSE),DAY($B$222))</f>
        <v>6</v>
      </c>
      <c r="E222" s="188">
        <f>IFERROR(VLOOKUP($B$222,C_130,23,FALSE),DAY($B$222))</f>
        <v>6</v>
      </c>
      <c r="F222" s="188">
        <f>IFERROR(VLOOKUP($B$222,C_400B,22,FALSE),DAY($B$222))</f>
        <v>6</v>
      </c>
      <c r="G222" s="188">
        <f>IFERROR(VLOOKUP($B$222,C_140,21,FALSE),DAY($B$222))</f>
        <v>6</v>
      </c>
      <c r="H222" s="188">
        <f>IFERROR(VLOOKUP($B$222,C_150,20,FALSE),DAY($B$222))</f>
        <v>6</v>
      </c>
      <c r="I222" s="188">
        <f>IFERROR(VLOOKUP($B$222,C_200,19,FALSE),DAY($B$222))</f>
        <v>6</v>
      </c>
      <c r="J222" s="188">
        <f>IFERROR(VLOOKUP($B$222,C_210,18,FALSE),DAY($B$222))</f>
        <v>6</v>
      </c>
      <c r="K222" s="188">
        <f>IFERROR(VLOOKUP($B$222,C_350,17,FALSE),DAY($B$222))</f>
        <v>6</v>
      </c>
      <c r="L222" s="188">
        <f>IFERROR(VLOOKUP($B$222,C_355,16,FALSE),DAY($B$222))</f>
        <v>6</v>
      </c>
      <c r="M222" s="188">
        <f>IFERROR(VLOOKUP($B$222,C_400,15,FALSE),DAY($B$222))</f>
        <v>6</v>
      </c>
      <c r="N222" s="188">
        <f>IFERROR(VLOOKUP($B$222,C_410,14,FALSE),DAY($B$222))</f>
        <v>6</v>
      </c>
      <c r="O222" s="188">
        <f>IFERROR(VLOOKUP($B$222,C_415,13,FALSE),DAY($B$222))</f>
        <v>6</v>
      </c>
      <c r="P222" s="188">
        <f>IFERROR(VLOOKUP($B$222,C_420,12,FALSE),DAY($B$222))</f>
        <v>6</v>
      </c>
      <c r="Q222" s="188">
        <f>IFERROR(VLOOKUP($B$222,C_430,11,FALSE),DAY($B$222))</f>
        <v>6</v>
      </c>
      <c r="R222" s="188">
        <f>IFERROR(VLOOKUP($B$222,C_440,10,FALSE),DAY($B$222))</f>
        <v>6</v>
      </c>
      <c r="S222" s="188">
        <f>IFERROR(VLOOKUP($B$222,C_450,9,FALSE),DAY($B$222))</f>
        <v>6</v>
      </c>
      <c r="T222" s="188">
        <f>IFERROR(VLOOKUP($B$222,C_460,8,FALSE),DAY($B$222))</f>
        <v>6</v>
      </c>
      <c r="U222" s="188">
        <f>IFERROR(VLOOKUP($B$222,C_470,7,FALSE),DAY($B$222))</f>
        <v>6</v>
      </c>
      <c r="V222" s="188">
        <f>IFERROR(VLOOKUP($B$222,C_480,6,FALSE),DAY($B$222))</f>
        <v>6</v>
      </c>
      <c r="W222" s="188">
        <f>IFERROR(VLOOKUP($B$222,C_490,5,FALSE),DAY($B$222))</f>
        <v>6</v>
      </c>
      <c r="X222" s="188">
        <f>IFERROR(VLOOKUP($B$222,C_600,4,FALSE),DAY($B$222))</f>
        <v>6</v>
      </c>
      <c r="Y222" s="188">
        <f>IFERROR(VLOOKUP($B$222,C_610,3,FALSE),DAY($B$222))</f>
        <v>6</v>
      </c>
      <c r="Z222" s="188">
        <f>IFERROR(VLOOKUP($B$222,C_620,2,FALSE),DAY($B$222))</f>
        <v>6</v>
      </c>
    </row>
    <row r="223" spans="1:26">
      <c r="A223" s="128" t="s">
        <v>106</v>
      </c>
      <c r="B223" s="187">
        <v>42041</v>
      </c>
      <c r="C223" s="188">
        <f>IFERROR(VLOOKUP($B$223,C_100,25,FALSE),DAY($B$223))</f>
        <v>7</v>
      </c>
      <c r="D223" s="188">
        <f>IFERROR(VLOOKUP($B$223,C_120,24,FALSE),DAY($B$223))</f>
        <v>7</v>
      </c>
      <c r="E223" s="188">
        <f>IFERROR(VLOOKUP($B$223,C_130,23,FALSE),DAY($B$223))</f>
        <v>7</v>
      </c>
      <c r="F223" s="188">
        <f>IFERROR(VLOOKUP($B$223,C_400B,22,FALSE),DAY($B$223))</f>
        <v>7</v>
      </c>
      <c r="G223" s="188">
        <f>IFERROR(VLOOKUP($B$223,C_140,21,FALSE),DAY($B$223))</f>
        <v>7</v>
      </c>
      <c r="H223" s="188">
        <f>IFERROR(VLOOKUP($B$223,C_150,20,FALSE),DAY($B$223))</f>
        <v>7</v>
      </c>
      <c r="I223" s="188">
        <f>IFERROR(VLOOKUP($B$223,C_200,19,FALSE),DAY($B$223))</f>
        <v>7</v>
      </c>
      <c r="J223" s="188">
        <f>IFERROR(VLOOKUP($B$223,C_210,18,FALSE),DAY($B$223))</f>
        <v>7</v>
      </c>
      <c r="K223" s="188">
        <f>IFERROR(VLOOKUP($B$223,C_350,17,FALSE),DAY($B$223))</f>
        <v>7</v>
      </c>
      <c r="L223" s="188">
        <f>IFERROR(VLOOKUP($B$223,C_355,16,FALSE),DAY($B$223))</f>
        <v>7</v>
      </c>
      <c r="M223" s="188">
        <f>IFERROR(VLOOKUP($B$223,C_400,15,FALSE),DAY($B$223))</f>
        <v>7</v>
      </c>
      <c r="N223" s="188">
        <f>IFERROR(VLOOKUP($B$223,C_410,14,FALSE),DAY($B$223))</f>
        <v>7</v>
      </c>
      <c r="O223" s="188">
        <f>IFERROR(VLOOKUP($B$223,C_415,13,FALSE),DAY($B$223))</f>
        <v>7</v>
      </c>
      <c r="P223" s="188">
        <f>IFERROR(VLOOKUP($B$223,C_420,12,FALSE),DAY($B$223))</f>
        <v>7</v>
      </c>
      <c r="Q223" s="188">
        <f>IFERROR(VLOOKUP($B$223,C_430,11,FALSE),DAY($B$223))</f>
        <v>7</v>
      </c>
      <c r="R223" s="188">
        <f>IFERROR(VLOOKUP($B$223,C_440,10,FALSE),DAY($B$223))</f>
        <v>7</v>
      </c>
      <c r="S223" s="188">
        <f>IFERROR(VLOOKUP($B$223,C_450,9,FALSE),DAY($B$223))</f>
        <v>7</v>
      </c>
      <c r="T223" s="188">
        <f>IFERROR(VLOOKUP($B$223,C_460,8,FALSE),DAY($B$223))</f>
        <v>7</v>
      </c>
      <c r="U223" s="188">
        <f>IFERROR(VLOOKUP($B$223,C_470,7,FALSE),DAY($B$223))</f>
        <v>7</v>
      </c>
      <c r="V223" s="188">
        <f>IFERROR(VLOOKUP($B$223,C_480,6,FALSE),DAY($B$223))</f>
        <v>7</v>
      </c>
      <c r="W223" s="188">
        <f>IFERROR(VLOOKUP($B$223,C_490,5,FALSE),DAY($B$223))</f>
        <v>7</v>
      </c>
      <c r="X223" s="188">
        <f>IFERROR(VLOOKUP($B$223,C_600,4,FALSE),DAY($B$223))</f>
        <v>7</v>
      </c>
      <c r="Y223" s="188">
        <f>IFERROR(VLOOKUP($B$223,C_610,3,FALSE),DAY($B$223))</f>
        <v>7</v>
      </c>
      <c r="Z223" s="188">
        <f>IFERROR(VLOOKUP($B$223,C_620,2,FALSE),DAY($B$223))</f>
        <v>7</v>
      </c>
    </row>
    <row r="224" spans="1:26">
      <c r="A224" s="128" t="s">
        <v>107</v>
      </c>
      <c r="B224" s="187">
        <v>42042</v>
      </c>
      <c r="C224" s="188">
        <f>IFERROR(VLOOKUP($B$224,C_100,25,FALSE),DAY($B$224))</f>
        <v>8</v>
      </c>
      <c r="D224" s="188">
        <f>IFERROR(VLOOKUP($B$224,C_120,24,FALSE),DAY($B$224))</f>
        <v>8</v>
      </c>
      <c r="E224" s="188">
        <f>IFERROR(VLOOKUP($B$224,C_130,23,FALSE),DAY($B$224))</f>
        <v>8</v>
      </c>
      <c r="F224" s="188">
        <f>IFERROR(VLOOKUP($B$224,C_400B,22,FALSE),DAY($B$224))</f>
        <v>8</v>
      </c>
      <c r="G224" s="188">
        <f>IFERROR(VLOOKUP($B$224,C_140,21,FALSE),DAY($B$224))</f>
        <v>8</v>
      </c>
      <c r="H224" s="188">
        <f>IFERROR(VLOOKUP($B$224,C_150,20,FALSE),DAY($B$224))</f>
        <v>8</v>
      </c>
      <c r="I224" s="188">
        <f>IFERROR(VLOOKUP($B$224,C_200,19,FALSE),DAY($B$224))</f>
        <v>8</v>
      </c>
      <c r="J224" s="188">
        <f>IFERROR(VLOOKUP($B$224,C_210,18,FALSE),DAY($B$224))</f>
        <v>8</v>
      </c>
      <c r="K224" s="188">
        <f>IFERROR(VLOOKUP($B$224,C_350,17,FALSE),DAY($B$224))</f>
        <v>8</v>
      </c>
      <c r="L224" s="188">
        <f>IFERROR(VLOOKUP($B$224,C_355,16,FALSE),DAY($B$224))</f>
        <v>8</v>
      </c>
      <c r="M224" s="188">
        <f>IFERROR(VLOOKUP($B$224,C_400,15,FALSE),DAY($B$224))</f>
        <v>8</v>
      </c>
      <c r="N224" s="188">
        <f>IFERROR(VLOOKUP($B$224,C_410,14,FALSE),DAY($B$224))</f>
        <v>8</v>
      </c>
      <c r="O224" s="188">
        <f>IFERROR(VLOOKUP($B$224,C_415,13,FALSE),DAY($B$224))</f>
        <v>8</v>
      </c>
      <c r="P224" s="188">
        <f>IFERROR(VLOOKUP($B$224,C_420,12,FALSE),DAY($B$224))</f>
        <v>8</v>
      </c>
      <c r="Q224" s="188">
        <f>IFERROR(VLOOKUP($B$224,C_430,11,FALSE),DAY($B$224))</f>
        <v>8</v>
      </c>
      <c r="R224" s="188" t="str">
        <f>IFERROR(VLOOKUP($B$224,C_440,10,FALSE),DAY($B$224))</f>
        <v>◯</v>
      </c>
      <c r="S224" s="188">
        <f>IFERROR(VLOOKUP($B$224,C_450,9,FALSE),DAY($B$224))</f>
        <v>8</v>
      </c>
      <c r="T224" s="188">
        <f>IFERROR(VLOOKUP($B$224,C_460,8,FALSE),DAY($B$224))</f>
        <v>8</v>
      </c>
      <c r="U224" s="188">
        <f>IFERROR(VLOOKUP($B$224,C_470,7,FALSE),DAY($B$224))</f>
        <v>8</v>
      </c>
      <c r="V224" s="188">
        <f>IFERROR(VLOOKUP($B$224,C_480,6,FALSE),DAY($B$224))</f>
        <v>8</v>
      </c>
      <c r="W224" s="188">
        <f>IFERROR(VLOOKUP($B$224,C_490,5,FALSE),DAY($B$224))</f>
        <v>8</v>
      </c>
      <c r="X224" s="188">
        <f>IFERROR(VLOOKUP($B$224,C_600,4,FALSE),DAY($B$224))</f>
        <v>8</v>
      </c>
      <c r="Y224" s="188">
        <f>IFERROR(VLOOKUP($B$224,C_610,3,FALSE),DAY($B$224))</f>
        <v>8</v>
      </c>
      <c r="Z224" s="188">
        <f>IFERROR(VLOOKUP($B$224,C_620,2,FALSE),DAY($B$224))</f>
        <v>8</v>
      </c>
    </row>
    <row r="225" spans="1:26">
      <c r="A225" s="182" t="s">
        <v>108</v>
      </c>
      <c r="B225" s="186">
        <v>42043</v>
      </c>
      <c r="C225" s="188">
        <f>IFERROR(VLOOKUP($B$225,C_100,25,FALSE),DAY($B$225))</f>
        <v>9</v>
      </c>
      <c r="D225" s="188">
        <f>IFERROR(VLOOKUP($B$225,C_120,24,FALSE),DAY($B$225))</f>
        <v>9</v>
      </c>
      <c r="E225" s="188">
        <f>IFERROR(VLOOKUP($B$225,C_130,23,FALSE),DAY($B$225))</f>
        <v>9</v>
      </c>
      <c r="F225" s="188">
        <f>IFERROR(VLOOKUP($B$225,C_400B,22,FALSE),DAY($B$225))</f>
        <v>9</v>
      </c>
      <c r="G225" s="188">
        <f>IFERROR(VLOOKUP($B$225,C_140,21,FALSE),DAY($B$225))</f>
        <v>9</v>
      </c>
      <c r="H225" s="188">
        <f>IFERROR(VLOOKUP($B$225,C_150,20,FALSE),DAY($B$225))</f>
        <v>9</v>
      </c>
      <c r="I225" s="188">
        <f>IFERROR(VLOOKUP($B$225,C_200,19,FALSE),DAY($B$225))</f>
        <v>9</v>
      </c>
      <c r="J225" s="188">
        <f>IFERROR(VLOOKUP($B$225,C_210,18,FALSE),DAY($B$225))</f>
        <v>9</v>
      </c>
      <c r="K225" s="188">
        <f>IFERROR(VLOOKUP($B$225,C_350,17,FALSE),DAY($B$225))</f>
        <v>9</v>
      </c>
      <c r="L225" s="188">
        <f>IFERROR(VLOOKUP($B$225,C_355,16,FALSE),DAY($B$225))</f>
        <v>9</v>
      </c>
      <c r="M225" s="188">
        <f>IFERROR(VLOOKUP($B$225,C_400,15,FALSE),DAY($B$225))</f>
        <v>9</v>
      </c>
      <c r="N225" s="188">
        <f>IFERROR(VLOOKUP($B$225,C_410,14,FALSE),DAY($B$225))</f>
        <v>9</v>
      </c>
      <c r="O225" s="188">
        <f>IFERROR(VLOOKUP($B$225,C_415,13,FALSE),DAY($B$225))</f>
        <v>9</v>
      </c>
      <c r="P225" s="188">
        <f>IFERROR(VLOOKUP($B$225,C_420,12,FALSE),DAY($B$225))</f>
        <v>9</v>
      </c>
      <c r="Q225" s="188">
        <f>IFERROR(VLOOKUP($B$225,C_430,11,FALSE),DAY($B$225))</f>
        <v>9</v>
      </c>
      <c r="R225" s="188">
        <f>IFERROR(VLOOKUP($B$225,C_440,10,FALSE),DAY($B$225))</f>
        <v>9</v>
      </c>
      <c r="S225" s="188">
        <f>IFERROR(VLOOKUP($B$225,C_450,9,FALSE),DAY($B$225))</f>
        <v>9</v>
      </c>
      <c r="T225" s="188">
        <f>IFERROR(VLOOKUP($B$225,C_460,8,FALSE),DAY($B$225))</f>
        <v>9</v>
      </c>
      <c r="U225" s="188">
        <f>IFERROR(VLOOKUP($B$225,C_470,7,FALSE),DAY($B$225))</f>
        <v>9</v>
      </c>
      <c r="V225" s="188">
        <f>IFERROR(VLOOKUP($B$225,C_480,6,FALSE),DAY($B$225))</f>
        <v>9</v>
      </c>
      <c r="W225" s="188">
        <f>IFERROR(VLOOKUP($B$225,C_490,5,FALSE),DAY($B$225))</f>
        <v>9</v>
      </c>
      <c r="X225" s="188">
        <f>IFERROR(VLOOKUP($B$225,C_600,4,FALSE),DAY($B$225))</f>
        <v>9</v>
      </c>
      <c r="Y225" s="188">
        <f>IFERROR(VLOOKUP($B$225,C_610,3,FALSE),DAY($B$225))</f>
        <v>9</v>
      </c>
      <c r="Z225" s="188">
        <f>IFERROR(VLOOKUP($B$225,C_620,2,FALSE),DAY($B$225))</f>
        <v>9</v>
      </c>
    </row>
    <row r="226" spans="1:26">
      <c r="A226" s="182" t="s">
        <v>102</v>
      </c>
      <c r="B226" s="186">
        <v>42044</v>
      </c>
      <c r="C226" s="188">
        <f>IFERROR(VLOOKUP($B$226,C_100,25,FALSE),DAY($B$226))</f>
        <v>10</v>
      </c>
      <c r="D226" s="188">
        <f>IFERROR(VLOOKUP($B$226,C_120,24,FALSE),DAY($B$226))</f>
        <v>10</v>
      </c>
      <c r="E226" s="188">
        <f>IFERROR(VLOOKUP($B$226,C_130,23,FALSE),DAY($B$226))</f>
        <v>10</v>
      </c>
      <c r="F226" s="188">
        <f>IFERROR(VLOOKUP($B$226,C_400B,22,FALSE),DAY($B$226))</f>
        <v>10</v>
      </c>
      <c r="G226" s="188">
        <f>IFERROR(VLOOKUP($B$226,C_140,21,FALSE),DAY($B$226))</f>
        <v>10</v>
      </c>
      <c r="H226" s="188">
        <f>IFERROR(VLOOKUP($B$226,C_150,20,FALSE),DAY($B$226))</f>
        <v>10</v>
      </c>
      <c r="I226" s="188">
        <f>IFERROR(VLOOKUP($B$226,C_200,19,FALSE),DAY($B$226))</f>
        <v>10</v>
      </c>
      <c r="J226" s="188">
        <f>IFERROR(VLOOKUP($B$226,C_210,18,FALSE),DAY($B$226))</f>
        <v>10</v>
      </c>
      <c r="K226" s="188">
        <f>IFERROR(VLOOKUP($B$226,C_350,17,FALSE),DAY($B$226))</f>
        <v>10</v>
      </c>
      <c r="L226" s="188">
        <f>IFERROR(VLOOKUP($B$226,C_355,16,FALSE),DAY($B$226))</f>
        <v>10</v>
      </c>
      <c r="M226" s="188">
        <f>IFERROR(VLOOKUP($B$226,C_400,15,FALSE),DAY($B$226))</f>
        <v>10</v>
      </c>
      <c r="N226" s="188">
        <f>IFERROR(VLOOKUP($B$226,C_410,14,FALSE),DAY($B$226))</f>
        <v>10</v>
      </c>
      <c r="O226" s="188">
        <f>IFERROR(VLOOKUP($B$226,C_415,13,FALSE),DAY($B$226))</f>
        <v>10</v>
      </c>
      <c r="P226" s="188">
        <f>IFERROR(VLOOKUP($B$226,C_420,12,FALSE),DAY($B$226))</f>
        <v>10</v>
      </c>
      <c r="Q226" s="188">
        <f>IFERROR(VLOOKUP($B$226,C_430,11,FALSE),DAY($B$226))</f>
        <v>10</v>
      </c>
      <c r="R226" s="188">
        <f>IFERROR(VLOOKUP($B$226,C_440,10,FALSE),DAY($B$226))</f>
        <v>10</v>
      </c>
      <c r="S226" s="188">
        <f>IFERROR(VLOOKUP($B$226,C_450,9,FALSE),DAY($B$226))</f>
        <v>10</v>
      </c>
      <c r="T226" s="188">
        <f>IFERROR(VLOOKUP($B$226,C_460,8,FALSE),DAY($B$226))</f>
        <v>10</v>
      </c>
      <c r="U226" s="188">
        <f>IFERROR(VLOOKUP($B$226,C_470,7,FALSE),DAY($B$226))</f>
        <v>10</v>
      </c>
      <c r="V226" s="188">
        <f>IFERROR(VLOOKUP($B$226,C_480,6,FALSE),DAY($B$226))</f>
        <v>10</v>
      </c>
      <c r="W226" s="188">
        <f>IFERROR(VLOOKUP($B$226,C_490,5,FALSE),DAY($B$226))</f>
        <v>10</v>
      </c>
      <c r="X226" s="188">
        <f>IFERROR(VLOOKUP($B$226,C_600,4,FALSE),DAY($B$226))</f>
        <v>10</v>
      </c>
      <c r="Y226" s="188">
        <f>IFERROR(VLOOKUP($B$226,C_610,3,FALSE),DAY($B$226))</f>
        <v>10</v>
      </c>
      <c r="Z226" s="188">
        <f>IFERROR(VLOOKUP($B$226,C_620,2,FALSE),DAY($B$226))</f>
        <v>10</v>
      </c>
    </row>
    <row r="227" spans="1:26">
      <c r="A227" s="128" t="s">
        <v>103</v>
      </c>
      <c r="B227" s="187">
        <v>42045</v>
      </c>
      <c r="C227" s="188">
        <f>IFERROR(VLOOKUP($B$227,C_100,25,FALSE),DAY($B$227))</f>
        <v>11</v>
      </c>
      <c r="D227" s="188">
        <f>IFERROR(VLOOKUP($B$227,C_120,24,FALSE),DAY($B$227))</f>
        <v>11</v>
      </c>
      <c r="E227" s="188">
        <f>IFERROR(VLOOKUP($B$227,C_130,23,FALSE),DAY($B$227))</f>
        <v>11</v>
      </c>
      <c r="F227" s="188">
        <f>IFERROR(VLOOKUP($B$227,C_400B,22,FALSE),DAY($B$227))</f>
        <v>11</v>
      </c>
      <c r="G227" s="188">
        <f>IFERROR(VLOOKUP($B$227,C_140,21,FALSE),DAY($B$227))</f>
        <v>11</v>
      </c>
      <c r="H227" s="188">
        <f>IFERROR(VLOOKUP($B$227,C_150,20,FALSE),DAY($B$227))</f>
        <v>11</v>
      </c>
      <c r="I227" s="188">
        <f>IFERROR(VLOOKUP($B$227,C_200,19,FALSE),DAY($B$227))</f>
        <v>11</v>
      </c>
      <c r="J227" s="188">
        <f>IFERROR(VLOOKUP($B$227,C_210,18,FALSE),DAY($B$227))</f>
        <v>11</v>
      </c>
      <c r="K227" s="188">
        <f>IFERROR(VLOOKUP($B$227,C_350,17,FALSE),DAY($B$227))</f>
        <v>11</v>
      </c>
      <c r="L227" s="188">
        <f>IFERROR(VLOOKUP($B$227,C_355,16,FALSE),DAY($B$227))</f>
        <v>11</v>
      </c>
      <c r="M227" s="188">
        <f>IFERROR(VLOOKUP($B$227,C_400,15,FALSE),DAY($B$227))</f>
        <v>11</v>
      </c>
      <c r="N227" s="188">
        <f>IFERROR(VLOOKUP($B$227,C_410,14,FALSE),DAY($B$227))</f>
        <v>11</v>
      </c>
      <c r="O227" s="188">
        <f>IFERROR(VLOOKUP($B$227,C_415,13,FALSE),DAY($B$227))</f>
        <v>11</v>
      </c>
      <c r="P227" s="188">
        <f>IFERROR(VLOOKUP($B$227,C_420,12,FALSE),DAY($B$227))</f>
        <v>11</v>
      </c>
      <c r="Q227" s="188">
        <f>IFERROR(VLOOKUP($B$227,C_430,11,FALSE),DAY($B$227))</f>
        <v>11</v>
      </c>
      <c r="R227" s="188">
        <f>IFERROR(VLOOKUP($B$227,C_440,10,FALSE),DAY($B$227))</f>
        <v>11</v>
      </c>
      <c r="S227" s="188">
        <f>IFERROR(VLOOKUP($B$227,C_450,9,FALSE),DAY($B$227))</f>
        <v>11</v>
      </c>
      <c r="T227" s="188">
        <f>IFERROR(VLOOKUP($B$227,C_460,8,FALSE),DAY($B$227))</f>
        <v>11</v>
      </c>
      <c r="U227" s="188">
        <f>IFERROR(VLOOKUP($B$227,C_470,7,FALSE),DAY($B$227))</f>
        <v>11</v>
      </c>
      <c r="V227" s="188">
        <f>IFERROR(VLOOKUP($B$227,C_480,6,FALSE),DAY($B$227))</f>
        <v>11</v>
      </c>
      <c r="W227" s="188">
        <f>IFERROR(VLOOKUP($B$227,C_490,5,FALSE),DAY($B$227))</f>
        <v>11</v>
      </c>
      <c r="X227" s="188">
        <f>IFERROR(VLOOKUP($B$227,C_600,4,FALSE),DAY($B$227))</f>
        <v>11</v>
      </c>
      <c r="Y227" s="188">
        <f>IFERROR(VLOOKUP($B$227,C_610,3,FALSE),DAY($B$227))</f>
        <v>11</v>
      </c>
      <c r="Z227" s="188">
        <f>IFERROR(VLOOKUP($B$227,C_620,2,FALSE),DAY($B$227))</f>
        <v>11</v>
      </c>
    </row>
    <row r="228" spans="1:26">
      <c r="A228" s="128" t="s">
        <v>104</v>
      </c>
      <c r="B228" s="187">
        <v>42046</v>
      </c>
      <c r="C228" s="188">
        <f>IFERROR(VLOOKUP($B$228,C_100,25,FALSE),DAY($B$228))</f>
        <v>12</v>
      </c>
      <c r="D228" s="188">
        <f>IFERROR(VLOOKUP($B$228,C_120,24,FALSE),DAY($B$228))</f>
        <v>12</v>
      </c>
      <c r="E228" s="188">
        <f>IFERROR(VLOOKUP($B$228,C_130,23,FALSE),DAY($B$228))</f>
        <v>12</v>
      </c>
      <c r="F228" s="188">
        <f>IFERROR(VLOOKUP($B$228,C_400B,22,FALSE),DAY($B$228))</f>
        <v>12</v>
      </c>
      <c r="G228" s="188">
        <f>IFERROR(VLOOKUP($B$228,C_140,21,FALSE),DAY($B$228))</f>
        <v>12</v>
      </c>
      <c r="H228" s="188">
        <f>IFERROR(VLOOKUP($B$228,C_150,20,FALSE),DAY($B$228))</f>
        <v>12</v>
      </c>
      <c r="I228" s="188">
        <f>IFERROR(VLOOKUP($B$228,C_200,19,FALSE),DAY($B$228))</f>
        <v>12</v>
      </c>
      <c r="J228" s="188">
        <f>IFERROR(VLOOKUP($B$228,C_210,18,FALSE),DAY($B$228))</f>
        <v>12</v>
      </c>
      <c r="K228" s="188">
        <f>IFERROR(VLOOKUP($B$228,C_350,17,FALSE),DAY($B$228))</f>
        <v>12</v>
      </c>
      <c r="L228" s="188">
        <f>IFERROR(VLOOKUP($B$228,C_355,16,FALSE),DAY($B$228))</f>
        <v>12</v>
      </c>
      <c r="M228" s="188">
        <f>IFERROR(VLOOKUP($B$228,C_400,15,FALSE),DAY($B$228))</f>
        <v>12</v>
      </c>
      <c r="N228" s="188">
        <f>IFERROR(VLOOKUP($B$228,C_410,14,FALSE),DAY($B$228))</f>
        <v>12</v>
      </c>
      <c r="O228" s="188">
        <f>IFERROR(VLOOKUP($B$228,C_415,13,FALSE),DAY($B$228))</f>
        <v>12</v>
      </c>
      <c r="P228" s="188">
        <f>IFERROR(VLOOKUP($B$228,C_420,12,FALSE),DAY($B$228))</f>
        <v>12</v>
      </c>
      <c r="Q228" s="188">
        <f>IFERROR(VLOOKUP($B$228,C_430,11,FALSE),DAY($B$228))</f>
        <v>12</v>
      </c>
      <c r="R228" s="188">
        <f>IFERROR(VLOOKUP($B$228,C_440,10,FALSE),DAY($B$228))</f>
        <v>12</v>
      </c>
      <c r="S228" s="188">
        <f>IFERROR(VLOOKUP($B$228,C_450,9,FALSE),DAY($B$228))</f>
        <v>12</v>
      </c>
      <c r="T228" s="188">
        <f>IFERROR(VLOOKUP($B$228,C_460,8,FALSE),DAY($B$228))</f>
        <v>12</v>
      </c>
      <c r="U228" s="188">
        <f>IFERROR(VLOOKUP($B$228,C_470,7,FALSE),DAY($B$228))</f>
        <v>12</v>
      </c>
      <c r="V228" s="188">
        <f>IFERROR(VLOOKUP($B$228,C_480,6,FALSE),DAY($B$228))</f>
        <v>12</v>
      </c>
      <c r="W228" s="188">
        <f>IFERROR(VLOOKUP($B$228,C_490,5,FALSE),DAY($B$228))</f>
        <v>12</v>
      </c>
      <c r="X228" s="188">
        <f>IFERROR(VLOOKUP($B$228,C_600,4,FALSE),DAY($B$228))</f>
        <v>12</v>
      </c>
      <c r="Y228" s="188">
        <f>IFERROR(VLOOKUP($B$228,C_610,3,FALSE),DAY($B$228))</f>
        <v>12</v>
      </c>
      <c r="Z228" s="188">
        <f>IFERROR(VLOOKUP($B$228,C_620,2,FALSE),DAY($B$228))</f>
        <v>12</v>
      </c>
    </row>
    <row r="229" spans="1:26">
      <c r="A229" s="128" t="s">
        <v>105</v>
      </c>
      <c r="B229" s="187">
        <v>42047</v>
      </c>
      <c r="C229" s="188">
        <f>IFERROR(VLOOKUP($B$229,C_100,25,FALSE),DAY($B$229))</f>
        <v>13</v>
      </c>
      <c r="D229" s="188">
        <f>IFERROR(VLOOKUP($B$229,C_120,24,FALSE),DAY($B$229))</f>
        <v>13</v>
      </c>
      <c r="E229" s="188">
        <f>IFERROR(VLOOKUP($B$229,C_130,23,FALSE),DAY($B$229))</f>
        <v>13</v>
      </c>
      <c r="F229" s="188">
        <f>IFERROR(VLOOKUP($B$229,C_400B,22,FALSE),DAY($B$229))</f>
        <v>13</v>
      </c>
      <c r="G229" s="188">
        <f>IFERROR(VLOOKUP($B$229,C_140,21,FALSE),DAY($B$229))</f>
        <v>13</v>
      </c>
      <c r="H229" s="188">
        <f>IFERROR(VLOOKUP($B$229,C_150,20,FALSE),DAY($B$229))</f>
        <v>13</v>
      </c>
      <c r="I229" s="188">
        <f>IFERROR(VLOOKUP($B$229,C_200,19,FALSE),DAY($B$229))</f>
        <v>13</v>
      </c>
      <c r="J229" s="188">
        <f>IFERROR(VLOOKUP($B$229,C_210,18,FALSE),DAY($B$229))</f>
        <v>13</v>
      </c>
      <c r="K229" s="188">
        <f>IFERROR(VLOOKUP($B$229,C_350,17,FALSE),DAY($B$229))</f>
        <v>13</v>
      </c>
      <c r="L229" s="188">
        <f>IFERROR(VLOOKUP($B$229,C_355,16,FALSE),DAY($B$229))</f>
        <v>13</v>
      </c>
      <c r="M229" s="188">
        <f>IFERROR(VLOOKUP($B$229,C_400,15,FALSE),DAY($B$229))</f>
        <v>13</v>
      </c>
      <c r="N229" s="188">
        <f>IFERROR(VLOOKUP($B$229,C_410,14,FALSE),DAY($B$229))</f>
        <v>13</v>
      </c>
      <c r="O229" s="188">
        <f>IFERROR(VLOOKUP($B$229,C_415,13,FALSE),DAY($B$229))</f>
        <v>13</v>
      </c>
      <c r="P229" s="188">
        <f>IFERROR(VLOOKUP($B$229,C_420,12,FALSE),DAY($B$229))</f>
        <v>13</v>
      </c>
      <c r="Q229" s="188">
        <f>IFERROR(VLOOKUP($B$229,C_430,11,FALSE),DAY($B$229))</f>
        <v>13</v>
      </c>
      <c r="R229" s="188">
        <f>IFERROR(VLOOKUP($B$229,C_440,10,FALSE),DAY($B$229))</f>
        <v>13</v>
      </c>
      <c r="S229" s="188">
        <f>IFERROR(VLOOKUP($B$229,C_450,9,FALSE),DAY($B$229))</f>
        <v>13</v>
      </c>
      <c r="T229" s="188">
        <f>IFERROR(VLOOKUP($B$229,C_460,8,FALSE),DAY($B$229))</f>
        <v>13</v>
      </c>
      <c r="U229" s="188">
        <f>IFERROR(VLOOKUP($B$229,C_470,7,FALSE),DAY($B$229))</f>
        <v>13</v>
      </c>
      <c r="V229" s="188">
        <f>IFERROR(VLOOKUP($B$229,C_480,6,FALSE),DAY($B$229))</f>
        <v>13</v>
      </c>
      <c r="W229" s="188">
        <f>IFERROR(VLOOKUP($B$229,C_490,5,FALSE),DAY($B$229))</f>
        <v>13</v>
      </c>
      <c r="X229" s="188">
        <f>IFERROR(VLOOKUP($B$229,C_600,4,FALSE),DAY($B$229))</f>
        <v>13</v>
      </c>
      <c r="Y229" s="188">
        <f>IFERROR(VLOOKUP($B$229,C_610,3,FALSE),DAY($B$229))</f>
        <v>13</v>
      </c>
      <c r="Z229" s="188">
        <f>IFERROR(VLOOKUP($B$229,C_620,2,FALSE),DAY($B$229))</f>
        <v>13</v>
      </c>
    </row>
    <row r="230" spans="1:26">
      <c r="A230" s="128" t="s">
        <v>106</v>
      </c>
      <c r="B230" s="187">
        <v>42048</v>
      </c>
      <c r="C230" s="188">
        <f>IFERROR(VLOOKUP($B$230,C_100,25,FALSE),DAY($B$230))</f>
        <v>14</v>
      </c>
      <c r="D230" s="188">
        <f>IFERROR(VLOOKUP($B$230,C_120,24,FALSE),DAY($B$230))</f>
        <v>14</v>
      </c>
      <c r="E230" s="188">
        <f>IFERROR(VLOOKUP($B$230,C_130,23,FALSE),DAY($B$230))</f>
        <v>14</v>
      </c>
      <c r="F230" s="188">
        <f>IFERROR(VLOOKUP($B$230,C_400B,22,FALSE),DAY($B$230))</f>
        <v>14</v>
      </c>
      <c r="G230" s="188">
        <f>IFERROR(VLOOKUP($B$230,C_140,21,FALSE),DAY($B$230))</f>
        <v>14</v>
      </c>
      <c r="H230" s="188">
        <f>IFERROR(VLOOKUP($B$230,C_150,20,FALSE),DAY($B$230))</f>
        <v>14</v>
      </c>
      <c r="I230" s="188">
        <f>IFERROR(VLOOKUP($B$230,C_200,19,FALSE),DAY($B$230))</f>
        <v>14</v>
      </c>
      <c r="J230" s="188">
        <f>IFERROR(VLOOKUP($B$230,C_210,18,FALSE),DAY($B$230))</f>
        <v>14</v>
      </c>
      <c r="K230" s="188">
        <f>IFERROR(VLOOKUP($B$230,C_350,17,FALSE),DAY($B$230))</f>
        <v>14</v>
      </c>
      <c r="L230" s="188">
        <f>IFERROR(VLOOKUP($B$230,C_355,16,FALSE),DAY($B$230))</f>
        <v>14</v>
      </c>
      <c r="M230" s="188">
        <f>IFERROR(VLOOKUP($B$230,C_400,15,FALSE),DAY($B$230))</f>
        <v>14</v>
      </c>
      <c r="N230" s="188">
        <f>IFERROR(VLOOKUP($B$230,C_410,14,FALSE),DAY($B$230))</f>
        <v>14</v>
      </c>
      <c r="O230" s="188">
        <f>IFERROR(VLOOKUP($B$230,C_415,13,FALSE),DAY($B$230))</f>
        <v>14</v>
      </c>
      <c r="P230" s="188">
        <f>IFERROR(VLOOKUP($B$230,C_420,12,FALSE),DAY($B$230))</f>
        <v>14</v>
      </c>
      <c r="Q230" s="188">
        <f>IFERROR(VLOOKUP($B$230,C_430,11,FALSE),DAY($B$230))</f>
        <v>14</v>
      </c>
      <c r="R230" s="188">
        <f>IFERROR(VLOOKUP($B$230,C_440,10,FALSE),DAY($B$230))</f>
        <v>14</v>
      </c>
      <c r="S230" s="188">
        <f>IFERROR(VLOOKUP($B$230,C_450,9,FALSE),DAY($B$230))</f>
        <v>14</v>
      </c>
      <c r="T230" s="188">
        <f>IFERROR(VLOOKUP($B$230,C_460,8,FALSE),DAY($B$230))</f>
        <v>14</v>
      </c>
      <c r="U230" s="188">
        <f>IFERROR(VLOOKUP($B$230,C_470,7,FALSE),DAY($B$230))</f>
        <v>14</v>
      </c>
      <c r="V230" s="188">
        <f>IFERROR(VLOOKUP($B$230,C_480,6,FALSE),DAY($B$230))</f>
        <v>14</v>
      </c>
      <c r="W230" s="188">
        <f>IFERROR(VLOOKUP($B$230,C_490,5,FALSE),DAY($B$230))</f>
        <v>14</v>
      </c>
      <c r="X230" s="188">
        <f>IFERROR(VLOOKUP($B$230,C_600,4,FALSE),DAY($B$230))</f>
        <v>14</v>
      </c>
      <c r="Y230" s="188">
        <f>IFERROR(VLOOKUP($B$230,C_610,3,FALSE),DAY($B$230))</f>
        <v>14</v>
      </c>
      <c r="Z230" s="188">
        <f>IFERROR(VLOOKUP($B$230,C_620,2,FALSE),DAY($B$230))</f>
        <v>14</v>
      </c>
    </row>
    <row r="231" spans="1:26">
      <c r="A231" s="128" t="s">
        <v>107</v>
      </c>
      <c r="B231" s="187">
        <v>42049</v>
      </c>
      <c r="C231" s="188">
        <f>IFERROR(VLOOKUP($B$231,C_100,25,FALSE),DAY($B$231))</f>
        <v>15</v>
      </c>
      <c r="D231" s="188">
        <f>IFERROR(VLOOKUP($B$231,C_120,24,FALSE),DAY($B$231))</f>
        <v>15</v>
      </c>
      <c r="E231" s="188">
        <f>IFERROR(VLOOKUP($B$231,C_130,23,FALSE),DAY($B$231))</f>
        <v>15</v>
      </c>
      <c r="F231" s="188">
        <f>IFERROR(VLOOKUP($B$231,C_400B,22,FALSE),DAY($B$231))</f>
        <v>15</v>
      </c>
      <c r="G231" s="188">
        <f>IFERROR(VLOOKUP($B$231,C_140,21,FALSE),DAY($B$231))</f>
        <v>15</v>
      </c>
      <c r="H231" s="188">
        <f>IFERROR(VLOOKUP($B$231,C_150,20,FALSE),DAY($B$231))</f>
        <v>15</v>
      </c>
      <c r="I231" s="188">
        <f>IFERROR(VLOOKUP($B$231,C_200,19,FALSE),DAY($B$231))</f>
        <v>15</v>
      </c>
      <c r="J231" s="188">
        <f>IFERROR(VLOOKUP($B$231,C_210,18,FALSE),DAY($B$231))</f>
        <v>15</v>
      </c>
      <c r="K231" s="188">
        <f>IFERROR(VLOOKUP($B$231,C_350,17,FALSE),DAY($B$231))</f>
        <v>15</v>
      </c>
      <c r="L231" s="188">
        <f>IFERROR(VLOOKUP($B$231,C_355,16,FALSE),DAY($B$231))</f>
        <v>15</v>
      </c>
      <c r="M231" s="188">
        <f>IFERROR(VLOOKUP($B$231,C_400,15,FALSE),DAY($B$231))</f>
        <v>15</v>
      </c>
      <c r="N231" s="188">
        <f>IFERROR(VLOOKUP($B$231,C_410,14,FALSE),DAY($B$231))</f>
        <v>15</v>
      </c>
      <c r="O231" s="188">
        <f>IFERROR(VLOOKUP($B$231,C_415,13,FALSE),DAY($B$231))</f>
        <v>15</v>
      </c>
      <c r="P231" s="188">
        <f>IFERROR(VLOOKUP($B$231,C_420,12,FALSE),DAY($B$231))</f>
        <v>15</v>
      </c>
      <c r="Q231" s="188">
        <f>IFERROR(VLOOKUP($B$231,C_430,11,FALSE),DAY($B$231))</f>
        <v>15</v>
      </c>
      <c r="R231" s="188">
        <f>IFERROR(VLOOKUP($B$231,C_440,10,FALSE),DAY($B$231))</f>
        <v>15</v>
      </c>
      <c r="S231" s="188">
        <f>IFERROR(VLOOKUP($B$231,C_450,9,FALSE),DAY($B$231))</f>
        <v>15</v>
      </c>
      <c r="T231" s="188">
        <f>IFERROR(VLOOKUP($B$231,C_460,8,FALSE),DAY($B$231))</f>
        <v>15</v>
      </c>
      <c r="U231" s="188">
        <f>IFERROR(VLOOKUP($B$231,C_470,7,FALSE),DAY($B$231))</f>
        <v>15</v>
      </c>
      <c r="V231" s="188">
        <f>IFERROR(VLOOKUP($B$231,C_480,6,FALSE),DAY($B$231))</f>
        <v>15</v>
      </c>
      <c r="W231" s="188">
        <f>IFERROR(VLOOKUP($B$231,C_490,5,FALSE),DAY($B$231))</f>
        <v>15</v>
      </c>
      <c r="X231" s="188">
        <f>IFERROR(VLOOKUP($B$231,C_600,4,FALSE),DAY($B$231))</f>
        <v>15</v>
      </c>
      <c r="Y231" s="188">
        <f>IFERROR(VLOOKUP($B$231,C_610,3,FALSE),DAY($B$231))</f>
        <v>15</v>
      </c>
      <c r="Z231" s="188">
        <f>IFERROR(VLOOKUP($B$231,C_620,2,FALSE),DAY($B$231))</f>
        <v>15</v>
      </c>
    </row>
    <row r="232" spans="1:26">
      <c r="A232" s="182" t="s">
        <v>108</v>
      </c>
      <c r="B232" s="186">
        <v>42050</v>
      </c>
      <c r="C232" s="188">
        <f>IFERROR(VLOOKUP($B$232,C_100,25,FALSE),DAY($B$232))</f>
        <v>16</v>
      </c>
      <c r="D232" s="188">
        <f>IFERROR(VLOOKUP($B$232,C_120,24,FALSE),DAY($B$232))</f>
        <v>16</v>
      </c>
      <c r="E232" s="188">
        <f>IFERROR(VLOOKUP($B$232,C_130,23,FALSE),DAY($B$232))</f>
        <v>16</v>
      </c>
      <c r="F232" s="188">
        <f>IFERROR(VLOOKUP($B$232,C_400B,22,FALSE),DAY($B$232))</f>
        <v>16</v>
      </c>
      <c r="G232" s="188">
        <f>IFERROR(VLOOKUP($B$232,C_140,21,FALSE),DAY($B$232))</f>
        <v>16</v>
      </c>
      <c r="H232" s="188">
        <f>IFERROR(VLOOKUP($B$232,C_150,20,FALSE),DAY($B$232))</f>
        <v>16</v>
      </c>
      <c r="I232" s="188">
        <f>IFERROR(VLOOKUP($B$232,C_200,19,FALSE),DAY($B$232))</f>
        <v>16</v>
      </c>
      <c r="J232" s="188">
        <f>IFERROR(VLOOKUP($B$232,C_210,18,FALSE),DAY($B$232))</f>
        <v>16</v>
      </c>
      <c r="K232" s="188">
        <f>IFERROR(VLOOKUP($B$232,C_350,17,FALSE),DAY($B$232))</f>
        <v>16</v>
      </c>
      <c r="L232" s="188">
        <f>IFERROR(VLOOKUP($B$232,C_355,16,FALSE),DAY($B$232))</f>
        <v>16</v>
      </c>
      <c r="M232" s="188">
        <f>IFERROR(VLOOKUP($B$232,C_400,15,FALSE),DAY($B$232))</f>
        <v>16</v>
      </c>
      <c r="N232" s="188">
        <f>IFERROR(VLOOKUP($B$232,C_410,14,FALSE),DAY($B$232))</f>
        <v>16</v>
      </c>
      <c r="O232" s="188">
        <f>IFERROR(VLOOKUP($B$232,C_415,13,FALSE),DAY($B$232))</f>
        <v>16</v>
      </c>
      <c r="P232" s="188">
        <f>IFERROR(VLOOKUP($B$232,C_420,12,FALSE),DAY($B$232))</f>
        <v>16</v>
      </c>
      <c r="Q232" s="188">
        <f>IFERROR(VLOOKUP($B$232,C_430,11,FALSE),DAY($B$232))</f>
        <v>16</v>
      </c>
      <c r="R232" s="188">
        <f>IFERROR(VLOOKUP($B$232,C_440,10,FALSE),DAY($B$232))</f>
        <v>16</v>
      </c>
      <c r="S232" s="188">
        <f>IFERROR(VLOOKUP($B$232,C_450,9,FALSE),DAY($B$232))</f>
        <v>16</v>
      </c>
      <c r="T232" s="188">
        <f>IFERROR(VLOOKUP($B$232,C_460,8,FALSE),DAY($B$232))</f>
        <v>16</v>
      </c>
      <c r="U232" s="188">
        <f>IFERROR(VLOOKUP($B$232,C_470,7,FALSE),DAY($B$232))</f>
        <v>16</v>
      </c>
      <c r="V232" s="188">
        <f>IFERROR(VLOOKUP($B$232,C_480,6,FALSE),DAY($B$232))</f>
        <v>16</v>
      </c>
      <c r="W232" s="188">
        <f>IFERROR(VLOOKUP($B$232,C_490,5,FALSE),DAY($B$232))</f>
        <v>16</v>
      </c>
      <c r="X232" s="188">
        <f>IFERROR(VLOOKUP($B$232,C_600,4,FALSE),DAY($B$232))</f>
        <v>16</v>
      </c>
      <c r="Y232" s="188">
        <f>IFERROR(VLOOKUP($B$232,C_610,3,FALSE),DAY($B$232))</f>
        <v>16</v>
      </c>
      <c r="Z232" s="188">
        <f>IFERROR(VLOOKUP($B$232,C_620,2,FALSE),DAY($B$232))</f>
        <v>16</v>
      </c>
    </row>
    <row r="233" spans="1:26">
      <c r="A233" s="182" t="s">
        <v>102</v>
      </c>
      <c r="B233" s="186">
        <v>42051</v>
      </c>
      <c r="C233" s="188">
        <f>IFERROR(VLOOKUP($B$233,C_100,25,FALSE),DAY($B$233))</f>
        <v>17</v>
      </c>
      <c r="D233" s="188">
        <f>IFERROR(VLOOKUP($B$233,C_120,24,FALSE),DAY($B$233))</f>
        <v>17</v>
      </c>
      <c r="E233" s="188">
        <f>IFERROR(VLOOKUP($B$233,C_130,23,FALSE),DAY($B$233))</f>
        <v>17</v>
      </c>
      <c r="F233" s="188">
        <f>IFERROR(VLOOKUP($B$233,C_400B,22,FALSE),DAY($B$233))</f>
        <v>17</v>
      </c>
      <c r="G233" s="188">
        <f>IFERROR(VLOOKUP($B$233,C_140,21,FALSE),DAY($B$233))</f>
        <v>17</v>
      </c>
      <c r="H233" s="188">
        <f>IFERROR(VLOOKUP($B$233,C_150,20,FALSE),DAY($B$233))</f>
        <v>17</v>
      </c>
      <c r="I233" s="188">
        <f>IFERROR(VLOOKUP($B$233,C_200,19,FALSE),DAY($B$233))</f>
        <v>17</v>
      </c>
      <c r="J233" s="188">
        <f>IFERROR(VLOOKUP($B$233,C_210,18,FALSE),DAY($B$233))</f>
        <v>17</v>
      </c>
      <c r="K233" s="188">
        <f>IFERROR(VLOOKUP($B$233,C_350,17,FALSE),DAY($B$233))</f>
        <v>17</v>
      </c>
      <c r="L233" s="188">
        <f>IFERROR(VLOOKUP($B$233,C_355,16,FALSE),DAY($B$233))</f>
        <v>17</v>
      </c>
      <c r="M233" s="188">
        <f>IFERROR(VLOOKUP($B$233,C_400,15,FALSE),DAY($B$233))</f>
        <v>17</v>
      </c>
      <c r="N233" s="188">
        <f>IFERROR(VLOOKUP($B$233,C_410,14,FALSE),DAY($B$233))</f>
        <v>17</v>
      </c>
      <c r="O233" s="188">
        <f>IFERROR(VLOOKUP($B$233,C_415,13,FALSE),DAY($B$233))</f>
        <v>17</v>
      </c>
      <c r="P233" s="188">
        <f>IFERROR(VLOOKUP($B$233,C_420,12,FALSE),DAY($B$233))</f>
        <v>17</v>
      </c>
      <c r="Q233" s="188">
        <f>IFERROR(VLOOKUP($B$233,C_430,11,FALSE),DAY($B$233))</f>
        <v>17</v>
      </c>
      <c r="R233" s="188">
        <f>IFERROR(VLOOKUP($B$233,C_440,10,FALSE),DAY($B$233))</f>
        <v>17</v>
      </c>
      <c r="S233" s="188">
        <f>IFERROR(VLOOKUP($B$233,C_450,9,FALSE),DAY($B$233))</f>
        <v>17</v>
      </c>
      <c r="T233" s="188">
        <f>IFERROR(VLOOKUP($B$233,C_460,8,FALSE),DAY($B$233))</f>
        <v>17</v>
      </c>
      <c r="U233" s="188">
        <f>IFERROR(VLOOKUP($B$233,C_470,7,FALSE),DAY($B$233))</f>
        <v>17</v>
      </c>
      <c r="V233" s="188">
        <f>IFERROR(VLOOKUP($B$233,C_480,6,FALSE),DAY($B$233))</f>
        <v>17</v>
      </c>
      <c r="W233" s="188">
        <f>IFERROR(VLOOKUP($B$233,C_490,5,FALSE),DAY($B$233))</f>
        <v>17</v>
      </c>
      <c r="X233" s="188">
        <f>IFERROR(VLOOKUP($B$233,C_600,4,FALSE),DAY($B$233))</f>
        <v>17</v>
      </c>
      <c r="Y233" s="188">
        <f>IFERROR(VLOOKUP($B$233,C_610,3,FALSE),DAY($B$233))</f>
        <v>17</v>
      </c>
      <c r="Z233" s="188">
        <f>IFERROR(VLOOKUP($B$233,C_620,2,FALSE),DAY($B$233))</f>
        <v>17</v>
      </c>
    </row>
    <row r="234" spans="1:26">
      <c r="A234" s="128" t="s">
        <v>103</v>
      </c>
      <c r="B234" s="187">
        <v>42052</v>
      </c>
      <c r="C234" s="188">
        <f>IFERROR(VLOOKUP($B$234,C_100,25,FALSE),DAY($B$234))</f>
        <v>18</v>
      </c>
      <c r="D234" s="188">
        <f>IFERROR(VLOOKUP($B$234,C_120,24,FALSE),DAY($B$234))</f>
        <v>18</v>
      </c>
      <c r="E234" s="188">
        <f>IFERROR(VLOOKUP($B$234,C_130,23,FALSE),DAY($B$234))</f>
        <v>18</v>
      </c>
      <c r="F234" s="188">
        <f>IFERROR(VLOOKUP($B$234,C_400B,22,FALSE),DAY($B$234))</f>
        <v>18</v>
      </c>
      <c r="G234" s="188">
        <f>IFERROR(VLOOKUP($B$234,C_140,21,FALSE),DAY($B$234))</f>
        <v>18</v>
      </c>
      <c r="H234" s="188">
        <f>IFERROR(VLOOKUP($B$234,C_150,20,FALSE),DAY($B$234))</f>
        <v>18</v>
      </c>
      <c r="I234" s="188">
        <f>IFERROR(VLOOKUP($B$234,C_200,19,FALSE),DAY($B$234))</f>
        <v>18</v>
      </c>
      <c r="J234" s="188">
        <f>IFERROR(VLOOKUP($B$234,C_210,18,FALSE),DAY($B$234))</f>
        <v>18</v>
      </c>
      <c r="K234" s="188">
        <f>IFERROR(VLOOKUP($B$234,C_350,17,FALSE),DAY($B$234))</f>
        <v>18</v>
      </c>
      <c r="L234" s="188">
        <f>IFERROR(VLOOKUP($B$234,C_355,16,FALSE),DAY($B$234))</f>
        <v>18</v>
      </c>
      <c r="M234" s="188">
        <f>IFERROR(VLOOKUP($B$234,C_400,15,FALSE),DAY($B$234))</f>
        <v>18</v>
      </c>
      <c r="N234" s="188" t="str">
        <f>IFERROR(VLOOKUP($B$234,C_410,14,FALSE),DAY($B$234))</f>
        <v>◯</v>
      </c>
      <c r="O234" s="188" t="str">
        <f>IFERROR(VLOOKUP($B$234,C_415,13,FALSE),DAY($B$234))</f>
        <v>◯</v>
      </c>
      <c r="P234" s="188" t="str">
        <f>IFERROR(VLOOKUP($B$234,C_420,12,FALSE),DAY($B$234))</f>
        <v>◯</v>
      </c>
      <c r="Q234" s="188" t="str">
        <f>IFERROR(VLOOKUP($B$234,C_430,11,FALSE),DAY($B$234))</f>
        <v>◯</v>
      </c>
      <c r="R234" s="188" t="str">
        <f>IFERROR(VLOOKUP($B$234,C_440,10,FALSE),DAY($B$234))</f>
        <v>◯</v>
      </c>
      <c r="S234" s="188" t="str">
        <f>IFERROR(VLOOKUP($B$234,C_450,9,FALSE),DAY($B$234))</f>
        <v>◯</v>
      </c>
      <c r="T234" s="188" t="str">
        <f>IFERROR(VLOOKUP($B$234,C_460,8,FALSE),DAY($B$234))</f>
        <v>◯</v>
      </c>
      <c r="U234" s="188" t="str">
        <f>IFERROR(VLOOKUP($B$234,C_470,7,FALSE),DAY($B$234))</f>
        <v>◯</v>
      </c>
      <c r="V234" s="188" t="str">
        <f>IFERROR(VLOOKUP($B$234,C_480,6,FALSE),DAY($B$234))</f>
        <v>◯</v>
      </c>
      <c r="W234" s="188" t="str">
        <f>IFERROR(VLOOKUP($B$234,C_490,5,FALSE),DAY($B$234))</f>
        <v>◯</v>
      </c>
      <c r="X234" s="188" t="str">
        <f>IFERROR(VLOOKUP($B$234,C_600,4,FALSE),DAY($B$234))</f>
        <v>◯</v>
      </c>
      <c r="Y234" s="188" t="str">
        <f>IFERROR(VLOOKUP($B$234,C_610,3,FALSE),DAY($B$234))</f>
        <v>◯</v>
      </c>
      <c r="Z234" s="188" t="str">
        <f>IFERROR(VLOOKUP($B$234,C_620,2,FALSE),DAY($B$234))</f>
        <v>◯</v>
      </c>
    </row>
    <row r="235" spans="1:26">
      <c r="A235" s="128" t="s">
        <v>104</v>
      </c>
      <c r="B235" s="187">
        <v>42053</v>
      </c>
      <c r="C235" s="188">
        <f>IFERROR(VLOOKUP($B$235,C_100,25,FALSE),DAY($B$235))</f>
        <v>19</v>
      </c>
      <c r="D235" s="188">
        <f>IFERROR(VLOOKUP($B$235,C_120,24,FALSE),DAY($B$235))</f>
        <v>19</v>
      </c>
      <c r="E235" s="188">
        <f>IFERROR(VLOOKUP($B$235,C_130,23,FALSE),DAY($B$235))</f>
        <v>19</v>
      </c>
      <c r="F235" s="188">
        <f>IFERROR(VLOOKUP($B$235,C_400B,22,FALSE),DAY($B$235))</f>
        <v>19</v>
      </c>
      <c r="G235" s="188">
        <f>IFERROR(VLOOKUP($B$235,C_140,21,FALSE),DAY($B$235))</f>
        <v>19</v>
      </c>
      <c r="H235" s="188">
        <f>IFERROR(VLOOKUP($B$235,C_150,20,FALSE),DAY($B$235))</f>
        <v>19</v>
      </c>
      <c r="I235" s="188">
        <f>IFERROR(VLOOKUP($B$235,C_200,19,FALSE),DAY($B$235))</f>
        <v>19</v>
      </c>
      <c r="J235" s="188">
        <f>IFERROR(VLOOKUP($B$235,C_210,18,FALSE),DAY($B$235))</f>
        <v>19</v>
      </c>
      <c r="K235" s="188">
        <f>IFERROR(VLOOKUP($B$235,C_350,17,FALSE),DAY($B$235))</f>
        <v>19</v>
      </c>
      <c r="L235" s="188">
        <f>IFERROR(VLOOKUP($B$235,C_355,16,FALSE),DAY($B$235))</f>
        <v>19</v>
      </c>
      <c r="M235" s="188">
        <f>IFERROR(VLOOKUP($B$235,C_400,15,FALSE),DAY($B$235))</f>
        <v>19</v>
      </c>
      <c r="N235" s="188">
        <f>IFERROR(VLOOKUP($B$235,C_410,14,FALSE),DAY($B$235))</f>
        <v>19</v>
      </c>
      <c r="O235" s="188">
        <f>IFERROR(VLOOKUP($B$235,C_415,13,FALSE),DAY($B$235))</f>
        <v>19</v>
      </c>
      <c r="P235" s="188">
        <f>IFERROR(VLOOKUP($B$235,C_420,12,FALSE),DAY($B$235))</f>
        <v>19</v>
      </c>
      <c r="Q235" s="188">
        <f>IFERROR(VLOOKUP($B$235,C_430,11,FALSE),DAY($B$235))</f>
        <v>19</v>
      </c>
      <c r="R235" s="188">
        <f>IFERROR(VLOOKUP($B$235,C_440,10,FALSE),DAY($B$235))</f>
        <v>19</v>
      </c>
      <c r="S235" s="188">
        <f>IFERROR(VLOOKUP($B$235,C_450,9,FALSE),DAY($B$235))</f>
        <v>19</v>
      </c>
      <c r="T235" s="188">
        <f>IFERROR(VLOOKUP($B$235,C_460,8,FALSE),DAY($B$235))</f>
        <v>19</v>
      </c>
      <c r="U235" s="188">
        <f>IFERROR(VLOOKUP($B$235,C_470,7,FALSE),DAY($B$235))</f>
        <v>19</v>
      </c>
      <c r="V235" s="188">
        <f>IFERROR(VLOOKUP($B$235,C_480,6,FALSE),DAY($B$235))</f>
        <v>19</v>
      </c>
      <c r="W235" s="188">
        <f>IFERROR(VLOOKUP($B$235,C_490,5,FALSE),DAY($B$235))</f>
        <v>19</v>
      </c>
      <c r="X235" s="188">
        <f>IFERROR(VLOOKUP($B$235,C_600,4,FALSE),DAY($B$235))</f>
        <v>19</v>
      </c>
      <c r="Y235" s="188">
        <f>IFERROR(VLOOKUP($B$235,C_610,3,FALSE),DAY($B$235))</f>
        <v>19</v>
      </c>
      <c r="Z235" s="188">
        <f>IFERROR(VLOOKUP($B$235,C_620,2,FALSE),DAY($B$235))</f>
        <v>19</v>
      </c>
    </row>
    <row r="236" spans="1:26">
      <c r="A236" s="128" t="s">
        <v>105</v>
      </c>
      <c r="B236" s="187">
        <v>42054</v>
      </c>
      <c r="C236" s="188">
        <f>IFERROR(VLOOKUP($B$236,C_100,25,FALSE),DAY($B$236))</f>
        <v>20</v>
      </c>
      <c r="D236" s="188">
        <f>IFERROR(VLOOKUP($B$236,C_120,24,FALSE),DAY($B$236))</f>
        <v>20</v>
      </c>
      <c r="E236" s="188">
        <f>IFERROR(VLOOKUP($B$236,C_130,23,FALSE),DAY($B$236))</f>
        <v>20</v>
      </c>
      <c r="F236" s="188">
        <f>IFERROR(VLOOKUP($B$236,C_400B,22,FALSE),DAY($B$236))</f>
        <v>20</v>
      </c>
      <c r="G236" s="188">
        <f>IFERROR(VLOOKUP($B$236,C_140,21,FALSE),DAY($B$236))</f>
        <v>20</v>
      </c>
      <c r="H236" s="188">
        <f>IFERROR(VLOOKUP($B$236,C_150,20,FALSE),DAY($B$236))</f>
        <v>20</v>
      </c>
      <c r="I236" s="188">
        <f>IFERROR(VLOOKUP($B$236,C_200,19,FALSE),DAY($B$236))</f>
        <v>20</v>
      </c>
      <c r="J236" s="188">
        <f>IFERROR(VLOOKUP($B$236,C_210,18,FALSE),DAY($B$236))</f>
        <v>20</v>
      </c>
      <c r="K236" s="188">
        <f>IFERROR(VLOOKUP($B$236,C_350,17,FALSE),DAY($B$236))</f>
        <v>20</v>
      </c>
      <c r="L236" s="188">
        <f>IFERROR(VLOOKUP($B$236,C_355,16,FALSE),DAY($B$236))</f>
        <v>20</v>
      </c>
      <c r="M236" s="188">
        <f>IFERROR(VLOOKUP($B$236,C_400,15,FALSE),DAY($B$236))</f>
        <v>20</v>
      </c>
      <c r="N236" s="188">
        <f>IFERROR(VLOOKUP($B$236,C_410,14,FALSE),DAY($B$236))</f>
        <v>20</v>
      </c>
      <c r="O236" s="188">
        <f>IFERROR(VLOOKUP($B$236,C_415,13,FALSE),DAY($B$236))</f>
        <v>20</v>
      </c>
      <c r="P236" s="188">
        <f>IFERROR(VLOOKUP($B$236,C_420,12,FALSE),DAY($B$236))</f>
        <v>20</v>
      </c>
      <c r="Q236" s="188">
        <f>IFERROR(VLOOKUP($B$236,C_430,11,FALSE),DAY($B$236))</f>
        <v>20</v>
      </c>
      <c r="R236" s="188">
        <f>IFERROR(VLOOKUP($B$236,C_440,10,FALSE),DAY($B$236))</f>
        <v>20</v>
      </c>
      <c r="S236" s="188">
        <f>IFERROR(VLOOKUP($B$236,C_450,9,FALSE),DAY($B$236))</f>
        <v>20</v>
      </c>
      <c r="T236" s="188">
        <f>IFERROR(VLOOKUP($B$236,C_460,8,FALSE),DAY($B$236))</f>
        <v>20</v>
      </c>
      <c r="U236" s="188">
        <f>IFERROR(VLOOKUP($B$236,C_470,7,FALSE),DAY($B$236))</f>
        <v>20</v>
      </c>
      <c r="V236" s="188">
        <f>IFERROR(VLOOKUP($B$236,C_480,6,FALSE),DAY($B$236))</f>
        <v>20</v>
      </c>
      <c r="W236" s="188">
        <f>IFERROR(VLOOKUP($B$236,C_490,5,FALSE),DAY($B$236))</f>
        <v>20</v>
      </c>
      <c r="X236" s="188">
        <f>IFERROR(VLOOKUP($B$236,C_600,4,FALSE),DAY($B$236))</f>
        <v>20</v>
      </c>
      <c r="Y236" s="188">
        <f>IFERROR(VLOOKUP($B$236,C_610,3,FALSE),DAY($B$236))</f>
        <v>20</v>
      </c>
      <c r="Z236" s="188">
        <f>IFERROR(VLOOKUP($B$236,C_620,2,FALSE),DAY($B$236))</f>
        <v>20</v>
      </c>
    </row>
    <row r="237" spans="1:26">
      <c r="A237" s="128" t="s">
        <v>106</v>
      </c>
      <c r="B237" s="187">
        <v>42055</v>
      </c>
      <c r="C237" s="188">
        <f>IFERROR(VLOOKUP($B$237,C_100,25,FALSE),DAY($B$237))</f>
        <v>21</v>
      </c>
      <c r="D237" s="188">
        <f>IFERROR(VLOOKUP($B$237,C_120,24,FALSE),DAY($B$237))</f>
        <v>21</v>
      </c>
      <c r="E237" s="188">
        <f>IFERROR(VLOOKUP($B$237,C_130,23,FALSE),DAY($B$237))</f>
        <v>21</v>
      </c>
      <c r="F237" s="188">
        <f>IFERROR(VLOOKUP($B$237,C_400B,22,FALSE),DAY($B$237))</f>
        <v>21</v>
      </c>
      <c r="G237" s="188">
        <f>IFERROR(VLOOKUP($B$237,C_140,21,FALSE),DAY($B$237))</f>
        <v>21</v>
      </c>
      <c r="H237" s="188">
        <f>IFERROR(VLOOKUP($B$237,C_150,20,FALSE),DAY($B$237))</f>
        <v>21</v>
      </c>
      <c r="I237" s="188">
        <f>IFERROR(VLOOKUP($B$237,C_200,19,FALSE),DAY($B$237))</f>
        <v>21</v>
      </c>
      <c r="J237" s="188">
        <f>IFERROR(VLOOKUP($B$237,C_210,18,FALSE),DAY($B$237))</f>
        <v>21</v>
      </c>
      <c r="K237" s="188">
        <f>IFERROR(VLOOKUP($B$237,C_350,17,FALSE),DAY($B$237))</f>
        <v>21</v>
      </c>
      <c r="L237" s="188">
        <f>IFERROR(VLOOKUP($B$237,C_355,16,FALSE),DAY($B$237))</f>
        <v>21</v>
      </c>
      <c r="M237" s="188">
        <f>IFERROR(VLOOKUP($B$237,C_400,15,FALSE),DAY($B$237))</f>
        <v>21</v>
      </c>
      <c r="N237" s="188">
        <f>IFERROR(VLOOKUP($B$237,C_410,14,FALSE),DAY($B$237))</f>
        <v>21</v>
      </c>
      <c r="O237" s="188">
        <f>IFERROR(VLOOKUP($B$237,C_415,13,FALSE),DAY($B$237))</f>
        <v>21</v>
      </c>
      <c r="P237" s="188">
        <f>IFERROR(VLOOKUP($B$237,C_420,12,FALSE),DAY($B$237))</f>
        <v>21</v>
      </c>
      <c r="Q237" s="188">
        <f>IFERROR(VLOOKUP($B$237,C_430,11,FALSE),DAY($B$237))</f>
        <v>21</v>
      </c>
      <c r="R237" s="188">
        <f>IFERROR(VLOOKUP($B$237,C_440,10,FALSE),DAY($B$237))</f>
        <v>21</v>
      </c>
      <c r="S237" s="188">
        <f>IFERROR(VLOOKUP($B$237,C_450,9,FALSE),DAY($B$237))</f>
        <v>21</v>
      </c>
      <c r="T237" s="188">
        <f>IFERROR(VLOOKUP($B$237,C_460,8,FALSE),DAY($B$237))</f>
        <v>21</v>
      </c>
      <c r="U237" s="188">
        <f>IFERROR(VLOOKUP($B$237,C_470,7,FALSE),DAY($B$237))</f>
        <v>21</v>
      </c>
      <c r="V237" s="188">
        <f>IFERROR(VLOOKUP($B$237,C_480,6,FALSE),DAY($B$237))</f>
        <v>21</v>
      </c>
      <c r="W237" s="188">
        <f>IFERROR(VLOOKUP($B$237,C_490,5,FALSE),DAY($B$237))</f>
        <v>21</v>
      </c>
      <c r="X237" s="188">
        <f>IFERROR(VLOOKUP($B$237,C_600,4,FALSE),DAY($B$237))</f>
        <v>21</v>
      </c>
      <c r="Y237" s="188">
        <f>IFERROR(VLOOKUP($B$237,C_610,3,FALSE),DAY($B$237))</f>
        <v>21</v>
      </c>
      <c r="Z237" s="188">
        <f>IFERROR(VLOOKUP($B$237,C_620,2,FALSE),DAY($B$237))</f>
        <v>21</v>
      </c>
    </row>
    <row r="238" spans="1:26">
      <c r="A238" s="128" t="s">
        <v>107</v>
      </c>
      <c r="B238" s="187">
        <v>42056</v>
      </c>
      <c r="C238" s="188">
        <f>IFERROR(VLOOKUP($B$238,C_100,25,FALSE),DAY($B$238))</f>
        <v>22</v>
      </c>
      <c r="D238" s="188">
        <f>IFERROR(VLOOKUP($B$238,C_120,24,FALSE),DAY($B$238))</f>
        <v>22</v>
      </c>
      <c r="E238" s="188">
        <f>IFERROR(VLOOKUP($B$238,C_130,23,FALSE),DAY($B$238))</f>
        <v>22</v>
      </c>
      <c r="F238" s="188">
        <f>IFERROR(VLOOKUP($B$238,C_400B,22,FALSE),DAY($B$238))</f>
        <v>22</v>
      </c>
      <c r="G238" s="188">
        <f>IFERROR(VLOOKUP($B$238,C_140,21,FALSE),DAY($B$238))</f>
        <v>22</v>
      </c>
      <c r="H238" s="188">
        <f>IFERROR(VLOOKUP($B$238,C_150,20,FALSE),DAY($B$238))</f>
        <v>22</v>
      </c>
      <c r="I238" s="188">
        <f>IFERROR(VLOOKUP($B$238,C_200,19,FALSE),DAY($B$238))</f>
        <v>22</v>
      </c>
      <c r="J238" s="188">
        <f>IFERROR(VLOOKUP($B$238,C_210,18,FALSE),DAY($B$238))</f>
        <v>22</v>
      </c>
      <c r="K238" s="188">
        <f>IFERROR(VLOOKUP($B$238,C_350,17,FALSE),DAY($B$238))</f>
        <v>22</v>
      </c>
      <c r="L238" s="188">
        <f>IFERROR(VLOOKUP($B$238,C_355,16,FALSE),DAY($B$238))</f>
        <v>22</v>
      </c>
      <c r="M238" s="188">
        <f>IFERROR(VLOOKUP($B$238,C_400,15,FALSE),DAY($B$238))</f>
        <v>22</v>
      </c>
      <c r="N238" s="188">
        <f>IFERROR(VLOOKUP($B$238,C_410,14,FALSE),DAY($B$238))</f>
        <v>22</v>
      </c>
      <c r="O238" s="188">
        <f>IFERROR(VLOOKUP($B$238,C_415,13,FALSE),DAY($B$238))</f>
        <v>22</v>
      </c>
      <c r="P238" s="188">
        <f>IFERROR(VLOOKUP($B$238,C_420,12,FALSE),DAY($B$238))</f>
        <v>22</v>
      </c>
      <c r="Q238" s="188">
        <f>IFERROR(VLOOKUP($B$238,C_430,11,FALSE),DAY($B$238))</f>
        <v>22</v>
      </c>
      <c r="R238" s="188">
        <f>IFERROR(VLOOKUP($B$238,C_440,10,FALSE),DAY($B$238))</f>
        <v>22</v>
      </c>
      <c r="S238" s="188">
        <f>IFERROR(VLOOKUP($B$238,C_450,9,FALSE),DAY($B$238))</f>
        <v>22</v>
      </c>
      <c r="T238" s="188">
        <f>IFERROR(VLOOKUP($B$238,C_460,8,FALSE),DAY($B$238))</f>
        <v>22</v>
      </c>
      <c r="U238" s="188">
        <f>IFERROR(VLOOKUP($B$238,C_470,7,FALSE),DAY($B$238))</f>
        <v>22</v>
      </c>
      <c r="V238" s="188">
        <f>IFERROR(VLOOKUP($B$238,C_480,6,FALSE),DAY($B$238))</f>
        <v>22</v>
      </c>
      <c r="W238" s="188">
        <f>IFERROR(VLOOKUP($B$238,C_490,5,FALSE),DAY($B$238))</f>
        <v>22</v>
      </c>
      <c r="X238" s="188">
        <f>IFERROR(VLOOKUP($B$238,C_600,4,FALSE),DAY($B$238))</f>
        <v>22</v>
      </c>
      <c r="Y238" s="188">
        <f>IFERROR(VLOOKUP($B$238,C_610,3,FALSE),DAY($B$238))</f>
        <v>22</v>
      </c>
      <c r="Z238" s="188">
        <f>IFERROR(VLOOKUP($B$238,C_620,2,FALSE),DAY($B$238))</f>
        <v>22</v>
      </c>
    </row>
    <row r="239" spans="1:26">
      <c r="A239" s="182" t="s">
        <v>108</v>
      </c>
      <c r="B239" s="186">
        <v>42057</v>
      </c>
      <c r="C239" s="188">
        <f>IFERROR(VLOOKUP($B$239,C_100,25,FALSE),DAY($B$239))</f>
        <v>23</v>
      </c>
      <c r="D239" s="188">
        <f>IFERROR(VLOOKUP($B$239,C_120,24,FALSE),DAY($B$239))</f>
        <v>23</v>
      </c>
      <c r="E239" s="188">
        <f>IFERROR(VLOOKUP($B$239,C_130,23,FALSE),DAY($B$239))</f>
        <v>23</v>
      </c>
      <c r="F239" s="188">
        <f>IFERROR(VLOOKUP($B$239,C_400B,22,FALSE),DAY($B$239))</f>
        <v>23</v>
      </c>
      <c r="G239" s="188">
        <f>IFERROR(VLOOKUP($B$239,C_140,21,FALSE),DAY($B$239))</f>
        <v>23</v>
      </c>
      <c r="H239" s="188">
        <f>IFERROR(VLOOKUP($B$239,C_150,20,FALSE),DAY($B$239))</f>
        <v>23</v>
      </c>
      <c r="I239" s="188">
        <f>IFERROR(VLOOKUP($B$239,C_200,19,FALSE),DAY($B$239))</f>
        <v>23</v>
      </c>
      <c r="J239" s="188">
        <f>IFERROR(VLOOKUP($B$239,C_210,18,FALSE),DAY($B$239))</f>
        <v>23</v>
      </c>
      <c r="K239" s="188">
        <f>IFERROR(VLOOKUP($B$239,C_350,17,FALSE),DAY($B$239))</f>
        <v>23</v>
      </c>
      <c r="L239" s="188">
        <f>IFERROR(VLOOKUP($B$239,C_355,16,FALSE),DAY($B$239))</f>
        <v>23</v>
      </c>
      <c r="M239" s="188">
        <f>IFERROR(VLOOKUP($B$239,C_400,15,FALSE),DAY($B$239))</f>
        <v>23</v>
      </c>
      <c r="N239" s="188">
        <f>IFERROR(VLOOKUP($B$239,C_410,14,FALSE),DAY($B$239))</f>
        <v>23</v>
      </c>
      <c r="O239" s="188">
        <f>IFERROR(VLOOKUP($B$239,C_415,13,FALSE),DAY($B$239))</f>
        <v>23</v>
      </c>
      <c r="P239" s="188">
        <f>IFERROR(VLOOKUP($B$239,C_420,12,FALSE),DAY($B$239))</f>
        <v>23</v>
      </c>
      <c r="Q239" s="188">
        <f>IFERROR(VLOOKUP($B$239,C_430,11,FALSE),DAY($B$239))</f>
        <v>23</v>
      </c>
      <c r="R239" s="188">
        <f>IFERROR(VLOOKUP($B$239,C_440,10,FALSE),DAY($B$239))</f>
        <v>23</v>
      </c>
      <c r="S239" s="188">
        <f>IFERROR(VLOOKUP($B$239,C_450,9,FALSE),DAY($B$239))</f>
        <v>23</v>
      </c>
      <c r="T239" s="188">
        <f>IFERROR(VLOOKUP($B$239,C_460,8,FALSE),DAY($B$239))</f>
        <v>23</v>
      </c>
      <c r="U239" s="188">
        <f>IFERROR(VLOOKUP($B$239,C_470,7,FALSE),DAY($B$239))</f>
        <v>23</v>
      </c>
      <c r="V239" s="188">
        <f>IFERROR(VLOOKUP($B$239,C_480,6,FALSE),DAY($B$239))</f>
        <v>23</v>
      </c>
      <c r="W239" s="188">
        <f>IFERROR(VLOOKUP($B$239,C_490,5,FALSE),DAY($B$239))</f>
        <v>23</v>
      </c>
      <c r="X239" s="188">
        <f>IFERROR(VLOOKUP($B$239,C_600,4,FALSE),DAY($B$239))</f>
        <v>23</v>
      </c>
      <c r="Y239" s="188">
        <f>IFERROR(VLOOKUP($B$239,C_610,3,FALSE),DAY($B$239))</f>
        <v>23</v>
      </c>
      <c r="Z239" s="188">
        <f>IFERROR(VLOOKUP($B$239,C_620,2,FALSE),DAY($B$239))</f>
        <v>23</v>
      </c>
    </row>
    <row r="240" spans="1:26">
      <c r="A240" s="182" t="s">
        <v>102</v>
      </c>
      <c r="B240" s="186">
        <v>42058</v>
      </c>
      <c r="C240" s="188">
        <f>IFERROR(VLOOKUP($B$240,C_100,25,FALSE),DAY($B$240))</f>
        <v>24</v>
      </c>
      <c r="D240" s="188">
        <f>IFERROR(VLOOKUP($B$240,C_120,24,FALSE),DAY($B$240))</f>
        <v>24</v>
      </c>
      <c r="E240" s="188">
        <f>IFERROR(VLOOKUP($B$240,C_130,23,FALSE),DAY($B$240))</f>
        <v>24</v>
      </c>
      <c r="F240" s="188">
        <f>IFERROR(VLOOKUP($B$240,C_400B,22,FALSE),DAY($B$240))</f>
        <v>24</v>
      </c>
      <c r="G240" s="188">
        <f>IFERROR(VLOOKUP($B$240,C_140,21,FALSE),DAY($B$240))</f>
        <v>24</v>
      </c>
      <c r="H240" s="188">
        <f>IFERROR(VLOOKUP($B$240,C_150,20,FALSE),DAY($B$240))</f>
        <v>24</v>
      </c>
      <c r="I240" s="188">
        <f>IFERROR(VLOOKUP($B$240,C_200,19,FALSE),DAY($B$240))</f>
        <v>24</v>
      </c>
      <c r="J240" s="188">
        <f>IFERROR(VLOOKUP($B$240,C_210,18,FALSE),DAY($B$240))</f>
        <v>24</v>
      </c>
      <c r="K240" s="188">
        <f>IFERROR(VLOOKUP($B$240,C_350,17,FALSE),DAY($B$240))</f>
        <v>24</v>
      </c>
      <c r="L240" s="188">
        <f>IFERROR(VLOOKUP($B$240,C_355,16,FALSE),DAY($B$240))</f>
        <v>24</v>
      </c>
      <c r="M240" s="188">
        <f>IFERROR(VLOOKUP($B$240,C_400,15,FALSE),DAY($B$240))</f>
        <v>24</v>
      </c>
      <c r="N240" s="188">
        <f>IFERROR(VLOOKUP($B$240,C_410,14,FALSE),DAY($B$240))</f>
        <v>24</v>
      </c>
      <c r="O240" s="188">
        <f>IFERROR(VLOOKUP($B$240,C_415,13,FALSE),DAY($B$240))</f>
        <v>24</v>
      </c>
      <c r="P240" s="188">
        <f>IFERROR(VLOOKUP($B$240,C_420,12,FALSE),DAY($B$240))</f>
        <v>24</v>
      </c>
      <c r="Q240" s="188">
        <f>IFERROR(VLOOKUP($B$240,C_430,11,FALSE),DAY($B$240))</f>
        <v>24</v>
      </c>
      <c r="R240" s="188">
        <f>IFERROR(VLOOKUP($B$240,C_440,10,FALSE),DAY($B$240))</f>
        <v>24</v>
      </c>
      <c r="S240" s="188">
        <f>IFERROR(VLOOKUP($B$240,C_450,9,FALSE),DAY($B$240))</f>
        <v>24</v>
      </c>
      <c r="T240" s="188">
        <f>IFERROR(VLOOKUP($B$240,C_460,8,FALSE),DAY($B$240))</f>
        <v>24</v>
      </c>
      <c r="U240" s="188">
        <f>IFERROR(VLOOKUP($B$240,C_470,7,FALSE),DAY($B$240))</f>
        <v>24</v>
      </c>
      <c r="V240" s="188">
        <f>IFERROR(VLOOKUP($B$240,C_480,6,FALSE),DAY($B$240))</f>
        <v>24</v>
      </c>
      <c r="W240" s="188">
        <f>IFERROR(VLOOKUP($B$240,C_490,5,FALSE),DAY($B$240))</f>
        <v>24</v>
      </c>
      <c r="X240" s="188">
        <f>IFERROR(VLOOKUP($B$240,C_600,4,FALSE),DAY($B$240))</f>
        <v>24</v>
      </c>
      <c r="Y240" s="188">
        <f>IFERROR(VLOOKUP($B$240,C_610,3,FALSE),DAY($B$240))</f>
        <v>24</v>
      </c>
      <c r="Z240" s="188">
        <f>IFERROR(VLOOKUP($B$240,C_620,2,FALSE),DAY($B$240))</f>
        <v>24</v>
      </c>
    </row>
    <row r="241" spans="1:26">
      <c r="A241" s="128" t="s">
        <v>103</v>
      </c>
      <c r="B241" s="187">
        <v>42059</v>
      </c>
      <c r="C241" s="188">
        <f>IFERROR(VLOOKUP($B$241,C_100,25,FALSE),DAY($B$241))</f>
        <v>25</v>
      </c>
      <c r="D241" s="188">
        <f>IFERROR(VLOOKUP($B$241,C_120,24,FALSE),DAY($B$241))</f>
        <v>25</v>
      </c>
      <c r="E241" s="188">
        <f>IFERROR(VLOOKUP($B$241,C_130,23,FALSE),DAY($B$241))</f>
        <v>25</v>
      </c>
      <c r="F241" s="188">
        <f>IFERROR(VLOOKUP($B$241,C_400B,22,FALSE),DAY($B$241))</f>
        <v>25</v>
      </c>
      <c r="G241" s="188">
        <f>IFERROR(VLOOKUP($B$241,C_140,21,FALSE),DAY($B$241))</f>
        <v>25</v>
      </c>
      <c r="H241" s="188">
        <f>IFERROR(VLOOKUP($B$241,C_150,20,FALSE),DAY($B$241))</f>
        <v>25</v>
      </c>
      <c r="I241" s="188">
        <f>IFERROR(VLOOKUP($B$241,C_200,19,FALSE),DAY($B$241))</f>
        <v>25</v>
      </c>
      <c r="J241" s="188">
        <f>IFERROR(VLOOKUP($B$241,C_210,18,FALSE),DAY($B$241))</f>
        <v>25</v>
      </c>
      <c r="K241" s="188">
        <f>IFERROR(VLOOKUP($B$241,C_350,17,FALSE),DAY($B$241))</f>
        <v>25</v>
      </c>
      <c r="L241" s="188">
        <f>IFERROR(VLOOKUP($B$241,C_355,16,FALSE),DAY($B$241))</f>
        <v>25</v>
      </c>
      <c r="M241" s="188">
        <f>IFERROR(VLOOKUP($B$241,C_400,15,FALSE),DAY($B$241))</f>
        <v>25</v>
      </c>
      <c r="N241" s="188">
        <f>IFERROR(VLOOKUP($B$241,C_410,14,FALSE),DAY($B$241))</f>
        <v>25</v>
      </c>
      <c r="O241" s="188">
        <f>IFERROR(VLOOKUP($B$241,C_415,13,FALSE),DAY($B$241))</f>
        <v>25</v>
      </c>
      <c r="P241" s="188">
        <f>IFERROR(VLOOKUP($B$241,C_420,12,FALSE),DAY($B$241))</f>
        <v>25</v>
      </c>
      <c r="Q241" s="188">
        <f>IFERROR(VLOOKUP($B$241,C_430,11,FALSE),DAY($B$241))</f>
        <v>25</v>
      </c>
      <c r="R241" s="188">
        <f>IFERROR(VLOOKUP($B$241,C_440,10,FALSE),DAY($B$241))</f>
        <v>25</v>
      </c>
      <c r="S241" s="188">
        <f>IFERROR(VLOOKUP($B$241,C_450,9,FALSE),DAY($B$241))</f>
        <v>25</v>
      </c>
      <c r="T241" s="188">
        <f>IFERROR(VLOOKUP($B$241,C_460,8,FALSE),DAY($B$241))</f>
        <v>25</v>
      </c>
      <c r="U241" s="188">
        <f>IFERROR(VLOOKUP($B$241,C_470,7,FALSE),DAY($B$241))</f>
        <v>25</v>
      </c>
      <c r="V241" s="188">
        <f>IFERROR(VLOOKUP($B$241,C_480,6,FALSE),DAY($B$241))</f>
        <v>25</v>
      </c>
      <c r="W241" s="188">
        <f>IFERROR(VLOOKUP($B$241,C_490,5,FALSE),DAY($B$241))</f>
        <v>25</v>
      </c>
      <c r="X241" s="188">
        <f>IFERROR(VLOOKUP($B$241,C_600,4,FALSE),DAY($B$241))</f>
        <v>25</v>
      </c>
      <c r="Y241" s="188">
        <f>IFERROR(VLOOKUP($B$241,C_610,3,FALSE),DAY($B$241))</f>
        <v>25</v>
      </c>
      <c r="Z241" s="188">
        <f>IFERROR(VLOOKUP($B$241,C_620,2,FALSE),DAY($B$241))</f>
        <v>25</v>
      </c>
    </row>
    <row r="242" spans="1:26">
      <c r="A242" s="128" t="s">
        <v>104</v>
      </c>
      <c r="B242" s="187">
        <v>42060</v>
      </c>
      <c r="C242" s="188">
        <f>IFERROR(VLOOKUP($B$242,C_100,25,FALSE),DAY($B$242))</f>
        <v>26</v>
      </c>
      <c r="D242" s="188">
        <f>IFERROR(VLOOKUP($B$242,C_120,24,FALSE),DAY($B$242))</f>
        <v>26</v>
      </c>
      <c r="E242" s="188">
        <f>IFERROR(VLOOKUP($B$242,C_130,23,FALSE),DAY($B$242))</f>
        <v>26</v>
      </c>
      <c r="F242" s="188">
        <f>IFERROR(VLOOKUP($B$242,C_400B,22,FALSE),DAY($B$242))</f>
        <v>26</v>
      </c>
      <c r="G242" s="188">
        <f>IFERROR(VLOOKUP($B$242,C_140,21,FALSE),DAY($B$242))</f>
        <v>26</v>
      </c>
      <c r="H242" s="188">
        <f>IFERROR(VLOOKUP($B$242,C_150,20,FALSE),DAY($B$242))</f>
        <v>26</v>
      </c>
      <c r="I242" s="188">
        <f>IFERROR(VLOOKUP($B$242,C_200,19,FALSE),DAY($B$242))</f>
        <v>26</v>
      </c>
      <c r="J242" s="188">
        <f>IFERROR(VLOOKUP($B$242,C_210,18,FALSE),DAY($B$242))</f>
        <v>26</v>
      </c>
      <c r="K242" s="188">
        <f>IFERROR(VLOOKUP($B$242,C_350,17,FALSE),DAY($B$242))</f>
        <v>26</v>
      </c>
      <c r="L242" s="188">
        <f>IFERROR(VLOOKUP($B$242,C_355,16,FALSE),DAY($B$242))</f>
        <v>26</v>
      </c>
      <c r="M242" s="188">
        <f>IFERROR(VLOOKUP($B$242,C_400,15,FALSE),DAY($B$242))</f>
        <v>26</v>
      </c>
      <c r="N242" s="188">
        <f>IFERROR(VLOOKUP($B$242,C_410,14,FALSE),DAY($B$242))</f>
        <v>26</v>
      </c>
      <c r="O242" s="188">
        <f>IFERROR(VLOOKUP($B$242,C_415,13,FALSE),DAY($B$242))</f>
        <v>26</v>
      </c>
      <c r="P242" s="188">
        <f>IFERROR(VLOOKUP($B$242,C_420,12,FALSE),DAY($B$242))</f>
        <v>26</v>
      </c>
      <c r="Q242" s="188">
        <f>IFERROR(VLOOKUP($B$242,C_430,11,FALSE),DAY($B$242))</f>
        <v>26</v>
      </c>
      <c r="R242" s="188">
        <f>IFERROR(VLOOKUP($B$242,C_440,10,FALSE),DAY($B$242))</f>
        <v>26</v>
      </c>
      <c r="S242" s="188">
        <f>IFERROR(VLOOKUP($B$242,C_450,9,FALSE),DAY($B$242))</f>
        <v>26</v>
      </c>
      <c r="T242" s="188">
        <f>IFERROR(VLOOKUP($B$242,C_460,8,FALSE),DAY($B$242))</f>
        <v>26</v>
      </c>
      <c r="U242" s="188">
        <f>IFERROR(VLOOKUP($B$242,C_470,7,FALSE),DAY($B$242))</f>
        <v>26</v>
      </c>
      <c r="V242" s="188">
        <f>IFERROR(VLOOKUP($B$242,C_480,6,FALSE),DAY($B$242))</f>
        <v>26</v>
      </c>
      <c r="W242" s="188">
        <f>IFERROR(VLOOKUP($B$242,C_490,5,FALSE),DAY($B$242))</f>
        <v>26</v>
      </c>
      <c r="X242" s="188">
        <f>IFERROR(VLOOKUP($B$242,C_600,4,FALSE),DAY($B$242))</f>
        <v>26</v>
      </c>
      <c r="Y242" s="188">
        <f>IFERROR(VLOOKUP($B$242,C_610,3,FALSE),DAY($B$242))</f>
        <v>26</v>
      </c>
      <c r="Z242" s="188">
        <f>IFERROR(VLOOKUP($B$242,C_620,2,FALSE),DAY($B$242))</f>
        <v>26</v>
      </c>
    </row>
    <row r="243" spans="1:26">
      <c r="A243" s="128" t="s">
        <v>105</v>
      </c>
      <c r="B243" s="187">
        <v>42061</v>
      </c>
      <c r="C243" s="188">
        <f>IFERROR(VLOOKUP($B$243,C_100,25,FALSE),DAY($B$243))</f>
        <v>27</v>
      </c>
      <c r="D243" s="188">
        <f>IFERROR(VLOOKUP($B$243,C_120,24,FALSE),DAY($B$243))</f>
        <v>27</v>
      </c>
      <c r="E243" s="188">
        <f>IFERROR(VLOOKUP($B$243,C_130,23,FALSE),DAY($B$243))</f>
        <v>27</v>
      </c>
      <c r="F243" s="188">
        <f>IFERROR(VLOOKUP($B$243,C_400B,22,FALSE),DAY($B$243))</f>
        <v>27</v>
      </c>
      <c r="G243" s="188">
        <f>IFERROR(VLOOKUP($B$243,C_140,21,FALSE),DAY($B$243))</f>
        <v>27</v>
      </c>
      <c r="H243" s="188">
        <f>IFERROR(VLOOKUP($B$243,C_150,20,FALSE),DAY($B$243))</f>
        <v>27</v>
      </c>
      <c r="I243" s="188">
        <f>IFERROR(VLOOKUP($B$243,C_200,19,FALSE),DAY($B$243))</f>
        <v>27</v>
      </c>
      <c r="J243" s="188">
        <f>IFERROR(VLOOKUP($B$243,C_210,18,FALSE),DAY($B$243))</f>
        <v>27</v>
      </c>
      <c r="K243" s="188">
        <f>IFERROR(VLOOKUP($B$243,C_350,17,FALSE),DAY($B$243))</f>
        <v>27</v>
      </c>
      <c r="L243" s="188">
        <f>IFERROR(VLOOKUP($B$243,C_355,16,FALSE),DAY($B$243))</f>
        <v>27</v>
      </c>
      <c r="M243" s="188">
        <f>IFERROR(VLOOKUP($B$243,C_400,15,FALSE),DAY($B$243))</f>
        <v>27</v>
      </c>
      <c r="N243" s="188">
        <f>IFERROR(VLOOKUP($B$243,C_410,14,FALSE),DAY($B$243))</f>
        <v>27</v>
      </c>
      <c r="O243" s="188">
        <f>IFERROR(VLOOKUP($B$243,C_415,13,FALSE),DAY($B$243))</f>
        <v>27</v>
      </c>
      <c r="P243" s="188">
        <f>IFERROR(VLOOKUP($B$243,C_420,12,FALSE),DAY($B$243))</f>
        <v>27</v>
      </c>
      <c r="Q243" s="188">
        <f>IFERROR(VLOOKUP($B$243,C_430,11,FALSE),DAY($B$243))</f>
        <v>27</v>
      </c>
      <c r="R243" s="188">
        <f>IFERROR(VLOOKUP($B$243,C_440,10,FALSE),DAY($B$243))</f>
        <v>27</v>
      </c>
      <c r="S243" s="188">
        <f>IFERROR(VLOOKUP($B$243,C_450,9,FALSE),DAY($B$243))</f>
        <v>27</v>
      </c>
      <c r="T243" s="188">
        <f>IFERROR(VLOOKUP($B$243,C_460,8,FALSE),DAY($B$243))</f>
        <v>27</v>
      </c>
      <c r="U243" s="188">
        <f>IFERROR(VLOOKUP($B$243,C_470,7,FALSE),DAY($B$243))</f>
        <v>27</v>
      </c>
      <c r="V243" s="188">
        <f>IFERROR(VLOOKUP($B$243,C_480,6,FALSE),DAY($B$243))</f>
        <v>27</v>
      </c>
      <c r="W243" s="188">
        <f>IFERROR(VLOOKUP($B$243,C_490,5,FALSE),DAY($B$243))</f>
        <v>27</v>
      </c>
      <c r="X243" s="188">
        <f>IFERROR(VLOOKUP($B$243,C_600,4,FALSE),DAY($B$243))</f>
        <v>27</v>
      </c>
      <c r="Y243" s="188">
        <f>IFERROR(VLOOKUP($B$243,C_610,3,FALSE),DAY($B$243))</f>
        <v>27</v>
      </c>
      <c r="Z243" s="188">
        <f>IFERROR(VLOOKUP($B$243,C_620,2,FALSE),DAY($B$243))</f>
        <v>27</v>
      </c>
    </row>
    <row r="244" spans="1:26">
      <c r="A244" s="128" t="s">
        <v>106</v>
      </c>
      <c r="B244" s="187">
        <v>42062</v>
      </c>
      <c r="C244" s="188">
        <f>IFERROR(VLOOKUP($B$244,C_100,25,FALSE),DAY($B$244))</f>
        <v>28</v>
      </c>
      <c r="D244" s="188">
        <f>IFERROR(VLOOKUP($B$244,C_120,24,FALSE),DAY($B$244))</f>
        <v>28</v>
      </c>
      <c r="E244" s="188">
        <f>IFERROR(VLOOKUP($B$244,C_130,23,FALSE),DAY($B$244))</f>
        <v>28</v>
      </c>
      <c r="F244" s="188">
        <f>IFERROR(VLOOKUP($B$244,C_400B,22,FALSE),DAY($B$244))</f>
        <v>28</v>
      </c>
      <c r="G244" s="188">
        <f>IFERROR(VLOOKUP($B$244,C_140,21,FALSE),DAY($B$244))</f>
        <v>28</v>
      </c>
      <c r="H244" s="188">
        <f>IFERROR(VLOOKUP($B$244,C_150,20,FALSE),DAY($B$244))</f>
        <v>28</v>
      </c>
      <c r="I244" s="188">
        <f>IFERROR(VLOOKUP($B$244,C_200,19,FALSE),DAY($B$244))</f>
        <v>28</v>
      </c>
      <c r="J244" s="188">
        <f>IFERROR(VLOOKUP($B$244,C_210,18,FALSE),DAY($B$244))</f>
        <v>28</v>
      </c>
      <c r="K244" s="188">
        <f>IFERROR(VLOOKUP($B$244,C_350,17,FALSE),DAY($B$244))</f>
        <v>28</v>
      </c>
      <c r="L244" s="188">
        <f>IFERROR(VLOOKUP($B$244,C_355,16,FALSE),DAY($B$244))</f>
        <v>28</v>
      </c>
      <c r="M244" s="188">
        <f>IFERROR(VLOOKUP($B$244,C_400,15,FALSE),DAY($B$244))</f>
        <v>28</v>
      </c>
      <c r="N244" s="188">
        <f>IFERROR(VLOOKUP($B$244,C_410,14,FALSE),DAY($B$244))</f>
        <v>28</v>
      </c>
      <c r="O244" s="188">
        <f>IFERROR(VLOOKUP($B$244,C_415,13,FALSE),DAY($B$244))</f>
        <v>28</v>
      </c>
      <c r="P244" s="188">
        <f>IFERROR(VLOOKUP($B$244,C_420,12,FALSE),DAY($B$244))</f>
        <v>28</v>
      </c>
      <c r="Q244" s="188">
        <f>IFERROR(VLOOKUP($B$244,C_430,11,FALSE),DAY($B$244))</f>
        <v>28</v>
      </c>
      <c r="R244" s="188">
        <f>IFERROR(VLOOKUP($B$244,C_440,10,FALSE),DAY($B$244))</f>
        <v>28</v>
      </c>
      <c r="S244" s="188">
        <f>IFERROR(VLOOKUP($B$244,C_450,9,FALSE),DAY($B$244))</f>
        <v>28</v>
      </c>
      <c r="T244" s="188">
        <f>IFERROR(VLOOKUP($B$244,C_460,8,FALSE),DAY($B$244))</f>
        <v>28</v>
      </c>
      <c r="U244" s="188">
        <f>IFERROR(VLOOKUP($B$244,C_470,7,FALSE),DAY($B$244))</f>
        <v>28</v>
      </c>
      <c r="V244" s="188">
        <f>IFERROR(VLOOKUP($B$244,C_480,6,FALSE),DAY($B$244))</f>
        <v>28</v>
      </c>
      <c r="W244" s="188">
        <f>IFERROR(VLOOKUP($B$244,C_490,5,FALSE),DAY($B$244))</f>
        <v>28</v>
      </c>
      <c r="X244" s="188">
        <f>IFERROR(VLOOKUP($B$244,C_600,4,FALSE),DAY($B$244))</f>
        <v>28</v>
      </c>
      <c r="Y244" s="188">
        <f>IFERROR(VLOOKUP($B$244,C_610,3,FALSE),DAY($B$244))</f>
        <v>28</v>
      </c>
      <c r="Z244" s="188">
        <f>IFERROR(VLOOKUP($B$244,C_620,2,FALSE),DAY($B$244))</f>
        <v>28</v>
      </c>
    </row>
    <row r="245" spans="1:26">
      <c r="A245" s="128" t="s">
        <v>107</v>
      </c>
      <c r="B245" s="187">
        <v>42063</v>
      </c>
      <c r="C245" s="188">
        <f>IFERROR(VLOOKUP($B$245,C_100,25,FALSE),DAY($B$245))</f>
        <v>1</v>
      </c>
      <c r="D245" s="188">
        <f>IFERROR(VLOOKUP($B$245,C_120,24,FALSE),DAY($B$245))</f>
        <v>1</v>
      </c>
      <c r="E245" s="188">
        <f>IFERROR(VLOOKUP($B$245,C_130,23,FALSE),DAY($B$245))</f>
        <v>1</v>
      </c>
      <c r="F245" s="188">
        <f>IFERROR(VLOOKUP($B$245,C_400B,22,FALSE),DAY($B$245))</f>
        <v>1</v>
      </c>
      <c r="G245" s="188">
        <f>IFERROR(VLOOKUP($B$245,C_140,21,FALSE),DAY($B$245))</f>
        <v>1</v>
      </c>
      <c r="H245" s="188">
        <f>IFERROR(VLOOKUP($B$245,C_150,20,FALSE),DAY($B$245))</f>
        <v>1</v>
      </c>
      <c r="I245" s="188">
        <f>IFERROR(VLOOKUP($B$245,C_200,19,FALSE),DAY($B$245))</f>
        <v>1</v>
      </c>
      <c r="J245" s="188">
        <f>IFERROR(VLOOKUP($B$245,C_210,18,FALSE),DAY($B$245))</f>
        <v>1</v>
      </c>
      <c r="K245" s="188">
        <f>IFERROR(VLOOKUP($B$245,C_350,17,FALSE),DAY($B$245))</f>
        <v>1</v>
      </c>
      <c r="L245" s="188">
        <f>IFERROR(VLOOKUP($B$245,C_355,16,FALSE),DAY($B$245))</f>
        <v>1</v>
      </c>
      <c r="M245" s="188">
        <f>IFERROR(VLOOKUP($B$245,C_400,15,FALSE),DAY($B$245))</f>
        <v>1</v>
      </c>
      <c r="N245" s="188">
        <f>IFERROR(VLOOKUP($B$245,C_410,14,FALSE),DAY($B$245))</f>
        <v>1</v>
      </c>
      <c r="O245" s="188">
        <f>IFERROR(VLOOKUP($B$245,C_415,13,FALSE),DAY($B$245))</f>
        <v>1</v>
      </c>
      <c r="P245" s="188">
        <f>IFERROR(VLOOKUP($B$245,C_420,12,FALSE),DAY($B$245))</f>
        <v>1</v>
      </c>
      <c r="Q245" s="188">
        <f>IFERROR(VLOOKUP($B$245,C_430,11,FALSE),DAY($B$245))</f>
        <v>1</v>
      </c>
      <c r="R245" s="188">
        <f>IFERROR(VLOOKUP($B$245,C_440,10,FALSE),DAY($B$245))</f>
        <v>1</v>
      </c>
      <c r="S245" s="188">
        <f>IFERROR(VLOOKUP($B$245,C_450,9,FALSE),DAY($B$245))</f>
        <v>1</v>
      </c>
      <c r="T245" s="188">
        <f>IFERROR(VLOOKUP($B$245,C_460,8,FALSE),DAY($B$245))</f>
        <v>1</v>
      </c>
      <c r="U245" s="188">
        <f>IFERROR(VLOOKUP($B$245,C_470,7,FALSE),DAY($B$245))</f>
        <v>1</v>
      </c>
      <c r="V245" s="188">
        <f>IFERROR(VLOOKUP($B$245,C_480,6,FALSE),DAY($B$245))</f>
        <v>1</v>
      </c>
      <c r="W245" s="188">
        <f>IFERROR(VLOOKUP($B$245,C_490,5,FALSE),DAY($B$245))</f>
        <v>1</v>
      </c>
      <c r="X245" s="188">
        <f>IFERROR(VLOOKUP($B$245,C_600,4,FALSE),DAY($B$245))</f>
        <v>1</v>
      </c>
      <c r="Y245" s="188">
        <f>IFERROR(VLOOKUP($B$245,C_610,3,FALSE),DAY($B$245))</f>
        <v>1</v>
      </c>
      <c r="Z245" s="188">
        <f>IFERROR(VLOOKUP($B$245,C_620,2,FALSE),DAY($B$245))</f>
        <v>1</v>
      </c>
    </row>
    <row r="246" spans="1:26">
      <c r="A246" s="182" t="s">
        <v>108</v>
      </c>
      <c r="B246" s="186">
        <v>42064</v>
      </c>
      <c r="C246" s="188">
        <f>IFERROR(VLOOKUP($B$246,C_100,25,FALSE),DAY($B$246))</f>
        <v>2</v>
      </c>
      <c r="D246" s="188">
        <f>IFERROR(VLOOKUP($B$246,C_120,24,FALSE),DAY($B$246))</f>
        <v>2</v>
      </c>
      <c r="E246" s="188">
        <f>IFERROR(VLOOKUP($B$246,C_130,23,FALSE),DAY($B$246))</f>
        <v>2</v>
      </c>
      <c r="F246" s="188">
        <f>IFERROR(VLOOKUP($B$246,C_400B,22,FALSE),DAY($B$246))</f>
        <v>2</v>
      </c>
      <c r="G246" s="188">
        <f>IFERROR(VLOOKUP($B$246,C_140,21,FALSE),DAY($B$246))</f>
        <v>2</v>
      </c>
      <c r="H246" s="188">
        <f>IFERROR(VLOOKUP($B$246,C_150,20,FALSE),DAY($B$246))</f>
        <v>2</v>
      </c>
      <c r="I246" s="188">
        <f>IFERROR(VLOOKUP($B$246,C_200,19,FALSE),DAY($B$246))</f>
        <v>2</v>
      </c>
      <c r="J246" s="188">
        <f>IFERROR(VLOOKUP($B$246,C_210,18,FALSE),DAY($B$246))</f>
        <v>2</v>
      </c>
      <c r="K246" s="188">
        <f>IFERROR(VLOOKUP($B$246,C_350,17,FALSE),DAY($B$246))</f>
        <v>2</v>
      </c>
      <c r="L246" s="188">
        <f>IFERROR(VLOOKUP($B$246,C_355,16,FALSE),DAY($B$246))</f>
        <v>2</v>
      </c>
      <c r="M246" s="188">
        <f>IFERROR(VLOOKUP($B$246,C_400,15,FALSE),DAY($B$246))</f>
        <v>2</v>
      </c>
      <c r="N246" s="188">
        <f>IFERROR(VLOOKUP($B$246,C_410,14,FALSE),DAY($B$246))</f>
        <v>2</v>
      </c>
      <c r="O246" s="188">
        <f>IFERROR(VLOOKUP($B$246,C_415,13,FALSE),DAY($B$246))</f>
        <v>2</v>
      </c>
      <c r="P246" s="188">
        <f>IFERROR(VLOOKUP($B$246,C_420,12,FALSE),DAY($B$246))</f>
        <v>2</v>
      </c>
      <c r="Q246" s="188">
        <f>IFERROR(VLOOKUP($B$246,C_430,11,FALSE),DAY($B$246))</f>
        <v>2</v>
      </c>
      <c r="R246" s="188">
        <f>IFERROR(VLOOKUP($B$246,C_440,10,FALSE),DAY($B$246))</f>
        <v>2</v>
      </c>
      <c r="S246" s="188">
        <f>IFERROR(VLOOKUP($B$246,C_450,9,FALSE),DAY($B$246))</f>
        <v>2</v>
      </c>
      <c r="T246" s="188">
        <f>IFERROR(VLOOKUP($B$246,C_460,8,FALSE),DAY($B$246))</f>
        <v>2</v>
      </c>
      <c r="U246" s="188">
        <f>IFERROR(VLOOKUP($B$246,C_470,7,FALSE),DAY($B$246))</f>
        <v>2</v>
      </c>
      <c r="V246" s="188">
        <f>IFERROR(VLOOKUP($B$246,C_480,6,FALSE),DAY($B$246))</f>
        <v>2</v>
      </c>
      <c r="W246" s="188">
        <f>IFERROR(VLOOKUP($B$246,C_490,5,FALSE),DAY($B$246))</f>
        <v>2</v>
      </c>
      <c r="X246" s="188">
        <f>IFERROR(VLOOKUP($B$246,C_600,4,FALSE),DAY($B$246))</f>
        <v>2</v>
      </c>
      <c r="Y246" s="188">
        <f>IFERROR(VLOOKUP($B$246,C_610,3,FALSE),DAY($B$246))</f>
        <v>2</v>
      </c>
      <c r="Z246" s="188">
        <f>IFERROR(VLOOKUP($B$246,C_620,2,FALSE),DAY($B$246))</f>
        <v>2</v>
      </c>
    </row>
    <row r="247" spans="1:26">
      <c r="A247" s="182" t="s">
        <v>102</v>
      </c>
      <c r="B247" s="186">
        <v>42065</v>
      </c>
      <c r="C247" s="188">
        <f>IFERROR(VLOOKUP($B$247,C_100,25,FALSE),DAY($B$247))</f>
        <v>3</v>
      </c>
      <c r="D247" s="188">
        <f>IFERROR(VLOOKUP($B$247,C_120,24,FALSE),DAY($B$247))</f>
        <v>3</v>
      </c>
      <c r="E247" s="188">
        <f>IFERROR(VLOOKUP($B$247,C_130,23,FALSE),DAY($B$247))</f>
        <v>3</v>
      </c>
      <c r="F247" s="188">
        <f>IFERROR(VLOOKUP($B$247,C_400B,22,FALSE),DAY($B$247))</f>
        <v>3</v>
      </c>
      <c r="G247" s="188">
        <f>IFERROR(VLOOKUP($B$247,C_140,21,FALSE),DAY($B$247))</f>
        <v>3</v>
      </c>
      <c r="H247" s="188">
        <f>IFERROR(VLOOKUP($B$247,C_150,20,FALSE),DAY($B$247))</f>
        <v>3</v>
      </c>
      <c r="I247" s="188">
        <f>IFERROR(VLOOKUP($B$247,C_200,19,FALSE),DAY($B$247))</f>
        <v>3</v>
      </c>
      <c r="J247" s="188">
        <f>IFERROR(VLOOKUP($B$247,C_210,18,FALSE),DAY($B$247))</f>
        <v>3</v>
      </c>
      <c r="K247" s="188">
        <f>IFERROR(VLOOKUP($B$247,C_350,17,FALSE),DAY($B$247))</f>
        <v>3</v>
      </c>
      <c r="L247" s="188">
        <f>IFERROR(VLOOKUP($B$247,C_355,16,FALSE),DAY($B$247))</f>
        <v>3</v>
      </c>
      <c r="M247" s="188">
        <f>IFERROR(VLOOKUP($B$247,C_400,15,FALSE),DAY($B$247))</f>
        <v>3</v>
      </c>
      <c r="N247" s="188">
        <f>IFERROR(VLOOKUP($B$247,C_410,14,FALSE),DAY($B$247))</f>
        <v>3</v>
      </c>
      <c r="O247" s="188">
        <f>IFERROR(VLOOKUP($B$247,C_415,13,FALSE),DAY($B$247))</f>
        <v>3</v>
      </c>
      <c r="P247" s="188">
        <f>IFERROR(VLOOKUP($B$247,C_420,12,FALSE),DAY($B$247))</f>
        <v>3</v>
      </c>
      <c r="Q247" s="188">
        <f>IFERROR(VLOOKUP($B$247,C_430,11,FALSE),DAY($B$247))</f>
        <v>3</v>
      </c>
      <c r="R247" s="188">
        <f>IFERROR(VLOOKUP($B$247,C_440,10,FALSE),DAY($B$247))</f>
        <v>3</v>
      </c>
      <c r="S247" s="188">
        <f>IFERROR(VLOOKUP($B$247,C_450,9,FALSE),DAY($B$247))</f>
        <v>3</v>
      </c>
      <c r="T247" s="188">
        <f>IFERROR(VLOOKUP($B$247,C_460,8,FALSE),DAY($B$247))</f>
        <v>3</v>
      </c>
      <c r="U247" s="188">
        <f>IFERROR(VLOOKUP($B$247,C_470,7,FALSE),DAY($B$247))</f>
        <v>3</v>
      </c>
      <c r="V247" s="188">
        <f>IFERROR(VLOOKUP($B$247,C_480,6,FALSE),DAY($B$247))</f>
        <v>3</v>
      </c>
      <c r="W247" s="188">
        <f>IFERROR(VLOOKUP($B$247,C_490,5,FALSE),DAY($B$247))</f>
        <v>3</v>
      </c>
      <c r="X247" s="188">
        <f>IFERROR(VLOOKUP($B$247,C_600,4,FALSE),DAY($B$247))</f>
        <v>3</v>
      </c>
      <c r="Y247" s="188">
        <f>IFERROR(VLOOKUP($B$247,C_610,3,FALSE),DAY($B$247))</f>
        <v>3</v>
      </c>
      <c r="Z247" s="188">
        <f>IFERROR(VLOOKUP($B$247,C_620,2,FALSE),DAY($B$247))</f>
        <v>3</v>
      </c>
    </row>
    <row r="248" spans="1:26">
      <c r="A248" s="128" t="s">
        <v>103</v>
      </c>
      <c r="B248" s="187">
        <v>42066</v>
      </c>
      <c r="C248" s="188">
        <f>IFERROR(VLOOKUP($B$248,C_100,25,FALSE),DAY($B$248))</f>
        <v>4</v>
      </c>
      <c r="D248" s="188">
        <f>IFERROR(VLOOKUP($B$248,C_120,24,FALSE),DAY($B$248))</f>
        <v>4</v>
      </c>
      <c r="E248" s="188">
        <f>IFERROR(VLOOKUP($B$248,C_130,23,FALSE),DAY($B$248))</f>
        <v>4</v>
      </c>
      <c r="F248" s="188">
        <f>IFERROR(VLOOKUP($B$248,C_400B,22,FALSE),DAY($B$248))</f>
        <v>4</v>
      </c>
      <c r="G248" s="188">
        <f>IFERROR(VLOOKUP($B$248,C_140,21,FALSE),DAY($B$248))</f>
        <v>4</v>
      </c>
      <c r="H248" s="188">
        <f>IFERROR(VLOOKUP($B$248,C_150,20,FALSE),DAY($B$248))</f>
        <v>4</v>
      </c>
      <c r="I248" s="188">
        <f>IFERROR(VLOOKUP($B$248,C_200,19,FALSE),DAY($B$248))</f>
        <v>4</v>
      </c>
      <c r="J248" s="188">
        <f>IFERROR(VLOOKUP($B$248,C_210,18,FALSE),DAY($B$248))</f>
        <v>4</v>
      </c>
      <c r="K248" s="188">
        <f>IFERROR(VLOOKUP($B$248,C_350,17,FALSE),DAY($B$248))</f>
        <v>4</v>
      </c>
      <c r="L248" s="188">
        <f>IFERROR(VLOOKUP($B$248,C_355,16,FALSE),DAY($B$248))</f>
        <v>4</v>
      </c>
      <c r="M248" s="188">
        <f>IFERROR(VLOOKUP($B$248,C_400,15,FALSE),DAY($B$248))</f>
        <v>4</v>
      </c>
      <c r="N248" s="188">
        <f>IFERROR(VLOOKUP($B$248,C_410,14,FALSE),DAY($B$248))</f>
        <v>4</v>
      </c>
      <c r="O248" s="188">
        <f>IFERROR(VLOOKUP($B$248,C_415,13,FALSE),DAY($B$248))</f>
        <v>4</v>
      </c>
      <c r="P248" s="188">
        <f>IFERROR(VLOOKUP($B$248,C_420,12,FALSE),DAY($B$248))</f>
        <v>4</v>
      </c>
      <c r="Q248" s="188">
        <f>IFERROR(VLOOKUP($B$248,C_430,11,FALSE),DAY($B$248))</f>
        <v>4</v>
      </c>
      <c r="R248" s="188">
        <f>IFERROR(VLOOKUP($B$248,C_440,10,FALSE),DAY($B$248))</f>
        <v>4</v>
      </c>
      <c r="S248" s="188">
        <f>IFERROR(VLOOKUP($B$248,C_450,9,FALSE),DAY($B$248))</f>
        <v>4</v>
      </c>
      <c r="T248" s="188">
        <f>IFERROR(VLOOKUP($B$248,C_460,8,FALSE),DAY($B$248))</f>
        <v>4</v>
      </c>
      <c r="U248" s="188">
        <f>IFERROR(VLOOKUP($B$248,C_470,7,FALSE),DAY($B$248))</f>
        <v>4</v>
      </c>
      <c r="V248" s="188">
        <f>IFERROR(VLOOKUP($B$248,C_480,6,FALSE),DAY($B$248))</f>
        <v>4</v>
      </c>
      <c r="W248" s="188">
        <f>IFERROR(VLOOKUP($B$248,C_490,5,FALSE),DAY($B$248))</f>
        <v>4</v>
      </c>
      <c r="X248" s="188">
        <f>IFERROR(VLOOKUP($B$248,C_600,4,FALSE),DAY($B$248))</f>
        <v>4</v>
      </c>
      <c r="Y248" s="188">
        <f>IFERROR(VLOOKUP($B$248,C_610,3,FALSE),DAY($B$248))</f>
        <v>4</v>
      </c>
      <c r="Z248" s="188">
        <f>IFERROR(VLOOKUP($B$248,C_620,2,FALSE),DAY($B$248))</f>
        <v>4</v>
      </c>
    </row>
    <row r="249" spans="1:26">
      <c r="A249" s="128" t="s">
        <v>104</v>
      </c>
      <c r="B249" s="187">
        <v>42067</v>
      </c>
      <c r="C249" s="188">
        <f>IFERROR(VLOOKUP($B$249,C_100,25,FALSE),DAY($B$249))</f>
        <v>5</v>
      </c>
      <c r="D249" s="188">
        <f>IFERROR(VLOOKUP($B$249,C_120,24,FALSE),DAY($B$249))</f>
        <v>5</v>
      </c>
      <c r="E249" s="188">
        <f>IFERROR(VLOOKUP($B$249,C_130,23,FALSE),DAY($B$249))</f>
        <v>5</v>
      </c>
      <c r="F249" s="188">
        <f>IFERROR(VLOOKUP($B$249,C_400B,22,FALSE),DAY($B$249))</f>
        <v>5</v>
      </c>
      <c r="G249" s="188">
        <f>IFERROR(VLOOKUP($B$249,C_140,21,FALSE),DAY($B$249))</f>
        <v>5</v>
      </c>
      <c r="H249" s="188">
        <f>IFERROR(VLOOKUP($B$249,C_150,20,FALSE),DAY($B$249))</f>
        <v>5</v>
      </c>
      <c r="I249" s="188">
        <f>IFERROR(VLOOKUP($B$249,C_200,19,FALSE),DAY($B$249))</f>
        <v>5</v>
      </c>
      <c r="J249" s="188">
        <f>IFERROR(VLOOKUP($B$249,C_210,18,FALSE),DAY($B$249))</f>
        <v>5</v>
      </c>
      <c r="K249" s="188">
        <f>IFERROR(VLOOKUP($B$249,C_350,17,FALSE),DAY($B$249))</f>
        <v>5</v>
      </c>
      <c r="L249" s="188">
        <f>IFERROR(VLOOKUP($B$249,C_355,16,FALSE),DAY($B$249))</f>
        <v>5</v>
      </c>
      <c r="M249" s="188">
        <f>IFERROR(VLOOKUP($B$249,C_400,15,FALSE),DAY($B$249))</f>
        <v>5</v>
      </c>
      <c r="N249" s="188">
        <f>IFERROR(VLOOKUP($B$249,C_410,14,FALSE),DAY($B$249))</f>
        <v>5</v>
      </c>
      <c r="O249" s="188">
        <f>IFERROR(VLOOKUP($B$249,C_415,13,FALSE),DAY($B$249))</f>
        <v>5</v>
      </c>
      <c r="P249" s="188">
        <f>IFERROR(VLOOKUP($B$249,C_420,12,FALSE),DAY($B$249))</f>
        <v>5</v>
      </c>
      <c r="Q249" s="188">
        <f>IFERROR(VLOOKUP($B$249,C_430,11,FALSE),DAY($B$249))</f>
        <v>5</v>
      </c>
      <c r="R249" s="188">
        <f>IFERROR(VLOOKUP($B$249,C_440,10,FALSE),DAY($B$249))</f>
        <v>5</v>
      </c>
      <c r="S249" s="188">
        <f>IFERROR(VLOOKUP($B$249,C_450,9,FALSE),DAY($B$249))</f>
        <v>5</v>
      </c>
      <c r="T249" s="188">
        <f>IFERROR(VLOOKUP($B$249,C_460,8,FALSE),DAY($B$249))</f>
        <v>5</v>
      </c>
      <c r="U249" s="188">
        <f>IFERROR(VLOOKUP($B$249,C_470,7,FALSE),DAY($B$249))</f>
        <v>5</v>
      </c>
      <c r="V249" s="188">
        <f>IFERROR(VLOOKUP($B$249,C_480,6,FALSE),DAY($B$249))</f>
        <v>5</v>
      </c>
      <c r="W249" s="188">
        <f>IFERROR(VLOOKUP($B$249,C_490,5,FALSE),DAY($B$249))</f>
        <v>5</v>
      </c>
      <c r="X249" s="188">
        <f>IFERROR(VLOOKUP($B$249,C_600,4,FALSE),DAY($B$249))</f>
        <v>5</v>
      </c>
      <c r="Y249" s="188">
        <f>IFERROR(VLOOKUP($B$249,C_610,3,FALSE),DAY($B$249))</f>
        <v>5</v>
      </c>
      <c r="Z249" s="188">
        <f>IFERROR(VLOOKUP($B$249,C_620,2,FALSE),DAY($B$249))</f>
        <v>5</v>
      </c>
    </row>
    <row r="250" spans="1:26">
      <c r="A250" s="128" t="s">
        <v>105</v>
      </c>
      <c r="B250" s="187">
        <v>42068</v>
      </c>
      <c r="C250" s="188">
        <f>IFERROR(VLOOKUP($B$250,C_100,25,FALSE),DAY($B$250))</f>
        <v>6</v>
      </c>
      <c r="D250" s="188">
        <f>IFERROR(VLOOKUP($B$250,C_120,24,FALSE),DAY($B$250))</f>
        <v>6</v>
      </c>
      <c r="E250" s="188">
        <f>IFERROR(VLOOKUP($B$250,C_130,23,FALSE),DAY($B$250))</f>
        <v>6</v>
      </c>
      <c r="F250" s="188">
        <f>IFERROR(VLOOKUP($B$250,C_400B,22,FALSE),DAY($B$250))</f>
        <v>6</v>
      </c>
      <c r="G250" s="188">
        <f>IFERROR(VLOOKUP($B$250,C_140,21,FALSE),DAY($B$250))</f>
        <v>6</v>
      </c>
      <c r="H250" s="188">
        <f>IFERROR(VLOOKUP($B$250,C_150,20,FALSE),DAY($B$250))</f>
        <v>6</v>
      </c>
      <c r="I250" s="188">
        <f>IFERROR(VLOOKUP($B$250,C_200,19,FALSE),DAY($B$250))</f>
        <v>6</v>
      </c>
      <c r="J250" s="188">
        <f>IFERROR(VLOOKUP($B$250,C_210,18,FALSE),DAY($B$250))</f>
        <v>6</v>
      </c>
      <c r="K250" s="188">
        <f>IFERROR(VLOOKUP($B$250,C_350,17,FALSE),DAY($B$250))</f>
        <v>6</v>
      </c>
      <c r="L250" s="188">
        <f>IFERROR(VLOOKUP($B$250,C_355,16,FALSE),DAY($B$250))</f>
        <v>6</v>
      </c>
      <c r="M250" s="188">
        <f>IFERROR(VLOOKUP($B$250,C_400,15,FALSE),DAY($B$250))</f>
        <v>6</v>
      </c>
      <c r="N250" s="188">
        <f>IFERROR(VLOOKUP($B$250,C_410,14,FALSE),DAY($B$250))</f>
        <v>6</v>
      </c>
      <c r="O250" s="188">
        <f>IFERROR(VLOOKUP($B$250,C_415,13,FALSE),DAY($B$250))</f>
        <v>6</v>
      </c>
      <c r="P250" s="188">
        <f>IFERROR(VLOOKUP($B$250,C_420,12,FALSE),DAY($B$250))</f>
        <v>6</v>
      </c>
      <c r="Q250" s="188">
        <f>IFERROR(VLOOKUP($B$250,C_430,11,FALSE),DAY($B$250))</f>
        <v>6</v>
      </c>
      <c r="R250" s="188">
        <f>IFERROR(VLOOKUP($B$250,C_440,10,FALSE),DAY($B$250))</f>
        <v>6</v>
      </c>
      <c r="S250" s="188">
        <f>IFERROR(VLOOKUP($B$250,C_450,9,FALSE),DAY($B$250))</f>
        <v>6</v>
      </c>
      <c r="T250" s="188">
        <f>IFERROR(VLOOKUP($B$250,C_460,8,FALSE),DAY($B$250))</f>
        <v>6</v>
      </c>
      <c r="U250" s="188">
        <f>IFERROR(VLOOKUP($B$250,C_470,7,FALSE),DAY($B$250))</f>
        <v>6</v>
      </c>
      <c r="V250" s="188">
        <f>IFERROR(VLOOKUP($B$250,C_480,6,FALSE),DAY($B$250))</f>
        <v>6</v>
      </c>
      <c r="W250" s="188">
        <f>IFERROR(VLOOKUP($B$250,C_490,5,FALSE),DAY($B$250))</f>
        <v>6</v>
      </c>
      <c r="X250" s="188">
        <f>IFERROR(VLOOKUP($B$250,C_600,4,FALSE),DAY($B$250))</f>
        <v>6</v>
      </c>
      <c r="Y250" s="188">
        <f>IFERROR(VLOOKUP($B$250,C_610,3,FALSE),DAY($B$250))</f>
        <v>6</v>
      </c>
      <c r="Z250" s="188">
        <f>IFERROR(VLOOKUP($B$250,C_620,2,FALSE),DAY($B$250))</f>
        <v>6</v>
      </c>
    </row>
    <row r="251" spans="1:26">
      <c r="A251" s="128" t="s">
        <v>106</v>
      </c>
      <c r="B251" s="187">
        <v>42069</v>
      </c>
      <c r="C251" s="188">
        <f>IFERROR(VLOOKUP($B$251,C_100,25,FALSE),DAY($B$251))</f>
        <v>7</v>
      </c>
      <c r="D251" s="188">
        <f>IFERROR(VLOOKUP($B$251,C_120,24,FALSE),DAY($B$251))</f>
        <v>7</v>
      </c>
      <c r="E251" s="188">
        <f>IFERROR(VLOOKUP($B$251,C_130,23,FALSE),DAY($B$251))</f>
        <v>7</v>
      </c>
      <c r="F251" s="188">
        <f>IFERROR(VLOOKUP($B$251,C_400B,22,FALSE),DAY($B$251))</f>
        <v>7</v>
      </c>
      <c r="G251" s="188">
        <f>IFERROR(VLOOKUP($B$251,C_140,21,FALSE),DAY($B$251))</f>
        <v>7</v>
      </c>
      <c r="H251" s="188">
        <f>IFERROR(VLOOKUP($B$251,C_150,20,FALSE),DAY($B$251))</f>
        <v>7</v>
      </c>
      <c r="I251" s="188">
        <f>IFERROR(VLOOKUP($B$251,C_200,19,FALSE),DAY($B$251))</f>
        <v>7</v>
      </c>
      <c r="J251" s="188">
        <f>IFERROR(VLOOKUP($B$251,C_210,18,FALSE),DAY($B$251))</f>
        <v>7</v>
      </c>
      <c r="K251" s="188">
        <f>IFERROR(VLOOKUP($B$251,C_350,17,FALSE),DAY($B$251))</f>
        <v>7</v>
      </c>
      <c r="L251" s="188">
        <f>IFERROR(VLOOKUP($B$251,C_355,16,FALSE),DAY($B$251))</f>
        <v>7</v>
      </c>
      <c r="M251" s="188">
        <f>IFERROR(VLOOKUP($B$251,C_400,15,FALSE),DAY($B$251))</f>
        <v>7</v>
      </c>
      <c r="N251" s="188">
        <f>IFERROR(VLOOKUP($B$251,C_410,14,FALSE),DAY($B$251))</f>
        <v>7</v>
      </c>
      <c r="O251" s="188">
        <f>IFERROR(VLOOKUP($B$251,C_415,13,FALSE),DAY($B$251))</f>
        <v>7</v>
      </c>
      <c r="P251" s="188">
        <f>IFERROR(VLOOKUP($B$251,C_420,12,FALSE),DAY($B$251))</f>
        <v>7</v>
      </c>
      <c r="Q251" s="188">
        <f>IFERROR(VLOOKUP($B$251,C_430,11,FALSE),DAY($B$251))</f>
        <v>7</v>
      </c>
      <c r="R251" s="188">
        <f>IFERROR(VLOOKUP($B$251,C_440,10,FALSE),DAY($B$251))</f>
        <v>7</v>
      </c>
      <c r="S251" s="188">
        <f>IFERROR(VLOOKUP($B$251,C_450,9,FALSE),DAY($B$251))</f>
        <v>7</v>
      </c>
      <c r="T251" s="188">
        <f>IFERROR(VLOOKUP($B$251,C_460,8,FALSE),DAY($B$251))</f>
        <v>7</v>
      </c>
      <c r="U251" s="188">
        <f>IFERROR(VLOOKUP($B$251,C_470,7,FALSE),DAY($B$251))</f>
        <v>7</v>
      </c>
      <c r="V251" s="188">
        <f>IFERROR(VLOOKUP($B$251,C_480,6,FALSE),DAY($B$251))</f>
        <v>7</v>
      </c>
      <c r="W251" s="188">
        <f>IFERROR(VLOOKUP($B$251,C_490,5,FALSE),DAY($B$251))</f>
        <v>7</v>
      </c>
      <c r="X251" s="188">
        <f>IFERROR(VLOOKUP($B$251,C_600,4,FALSE),DAY($B$251))</f>
        <v>7</v>
      </c>
      <c r="Y251" s="188">
        <f>IFERROR(VLOOKUP($B$251,C_610,3,FALSE),DAY($B$251))</f>
        <v>7</v>
      </c>
      <c r="Z251" s="188">
        <f>IFERROR(VLOOKUP($B$251,C_620,2,FALSE),DAY($B$251))</f>
        <v>7</v>
      </c>
    </row>
    <row r="252" spans="1:26">
      <c r="A252" s="128" t="s">
        <v>107</v>
      </c>
      <c r="B252" s="187">
        <v>42070</v>
      </c>
      <c r="C252" s="188">
        <f>IFERROR(VLOOKUP($B$252,C_100,25,FALSE),DAY($B$252))</f>
        <v>8</v>
      </c>
      <c r="D252" s="188">
        <f>IFERROR(VLOOKUP($B$252,C_120,24,FALSE),DAY($B$252))</f>
        <v>8</v>
      </c>
      <c r="E252" s="188">
        <f>IFERROR(VLOOKUP($B$252,C_130,23,FALSE),DAY($B$252))</f>
        <v>8</v>
      </c>
      <c r="F252" s="188">
        <f>IFERROR(VLOOKUP($B$252,C_400B,22,FALSE),DAY($B$252))</f>
        <v>8</v>
      </c>
      <c r="G252" s="188">
        <f>IFERROR(VLOOKUP($B$252,C_140,21,FALSE),DAY($B$252))</f>
        <v>8</v>
      </c>
      <c r="H252" s="188">
        <f>IFERROR(VLOOKUP($B$252,C_150,20,FALSE),DAY($B$252))</f>
        <v>8</v>
      </c>
      <c r="I252" s="188">
        <f>IFERROR(VLOOKUP($B$252,C_200,19,FALSE),DAY($B$252))</f>
        <v>8</v>
      </c>
      <c r="J252" s="188">
        <f>IFERROR(VLOOKUP($B$252,C_210,18,FALSE),DAY($B$252))</f>
        <v>8</v>
      </c>
      <c r="K252" s="188">
        <f>IFERROR(VLOOKUP($B$252,C_350,17,FALSE),DAY($B$252))</f>
        <v>8</v>
      </c>
      <c r="L252" s="188">
        <f>IFERROR(VLOOKUP($B$252,C_355,16,FALSE),DAY($B$252))</f>
        <v>8</v>
      </c>
      <c r="M252" s="188">
        <f>IFERROR(VLOOKUP($B$252,C_400,15,FALSE),DAY($B$252))</f>
        <v>8</v>
      </c>
      <c r="N252" s="188">
        <f>IFERROR(VLOOKUP($B$252,C_410,14,FALSE),DAY($B$252))</f>
        <v>8</v>
      </c>
      <c r="O252" s="188">
        <f>IFERROR(VLOOKUP($B$252,C_415,13,FALSE),DAY($B$252))</f>
        <v>8</v>
      </c>
      <c r="P252" s="188">
        <f>IFERROR(VLOOKUP($B$252,C_420,12,FALSE),DAY($B$252))</f>
        <v>8</v>
      </c>
      <c r="Q252" s="188">
        <f>IFERROR(VLOOKUP($B$252,C_430,11,FALSE),DAY($B$252))</f>
        <v>8</v>
      </c>
      <c r="R252" s="188">
        <f>IFERROR(VLOOKUP($B$252,C_440,10,FALSE),DAY($B$252))</f>
        <v>8</v>
      </c>
      <c r="S252" s="188">
        <f>IFERROR(VLOOKUP($B$252,C_450,9,FALSE),DAY($B$252))</f>
        <v>8</v>
      </c>
      <c r="T252" s="188">
        <f>IFERROR(VLOOKUP($B$252,C_460,8,FALSE),DAY($B$252))</f>
        <v>8</v>
      </c>
      <c r="U252" s="188">
        <f>IFERROR(VLOOKUP($B$252,C_470,7,FALSE),DAY($B$252))</f>
        <v>8</v>
      </c>
      <c r="V252" s="188">
        <f>IFERROR(VLOOKUP($B$252,C_480,6,FALSE),DAY($B$252))</f>
        <v>8</v>
      </c>
      <c r="W252" s="188">
        <f>IFERROR(VLOOKUP($B$252,C_490,5,FALSE),DAY($B$252))</f>
        <v>8</v>
      </c>
      <c r="X252" s="188">
        <f>IFERROR(VLOOKUP($B$252,C_600,4,FALSE),DAY($B$252))</f>
        <v>8</v>
      </c>
      <c r="Y252" s="188">
        <f>IFERROR(VLOOKUP($B$252,C_610,3,FALSE),DAY($B$252))</f>
        <v>8</v>
      </c>
      <c r="Z252" s="188">
        <f>IFERROR(VLOOKUP($B$252,C_620,2,FALSE),DAY($B$252))</f>
        <v>8</v>
      </c>
    </row>
    <row r="253" spans="1:26">
      <c r="A253" s="182" t="s">
        <v>108</v>
      </c>
      <c r="B253" s="186">
        <v>42071</v>
      </c>
      <c r="C253" s="188">
        <f>IFERROR(VLOOKUP($B$253,C_100,25,FALSE),DAY($B$253))</f>
        <v>9</v>
      </c>
      <c r="D253" s="188">
        <f>IFERROR(VLOOKUP($B$253,C_120,24,FALSE),DAY($B$253))</f>
        <v>9</v>
      </c>
      <c r="E253" s="188">
        <f>IFERROR(VLOOKUP($B$253,C_130,23,FALSE),DAY($B$253))</f>
        <v>9</v>
      </c>
      <c r="F253" s="188">
        <f>IFERROR(VLOOKUP($B$253,C_400B,22,FALSE),DAY($B$253))</f>
        <v>9</v>
      </c>
      <c r="G253" s="188">
        <f>IFERROR(VLOOKUP($B$253,C_140,21,FALSE),DAY($B$253))</f>
        <v>9</v>
      </c>
      <c r="H253" s="188">
        <f>IFERROR(VLOOKUP($B$253,C_150,20,FALSE),DAY($B$253))</f>
        <v>9</v>
      </c>
      <c r="I253" s="188">
        <f>IFERROR(VLOOKUP($B$253,C_200,19,FALSE),DAY($B$253))</f>
        <v>9</v>
      </c>
      <c r="J253" s="188">
        <f>IFERROR(VLOOKUP($B$253,C_210,18,FALSE),DAY($B$253))</f>
        <v>9</v>
      </c>
      <c r="K253" s="188">
        <f>IFERROR(VLOOKUP($B$253,C_350,17,FALSE),DAY($B$253))</f>
        <v>9</v>
      </c>
      <c r="L253" s="188">
        <f>IFERROR(VLOOKUP($B$253,C_355,16,FALSE),DAY($B$253))</f>
        <v>9</v>
      </c>
      <c r="M253" s="188">
        <f>IFERROR(VLOOKUP($B$253,C_400,15,FALSE),DAY($B$253))</f>
        <v>9</v>
      </c>
      <c r="N253" s="188">
        <f>IFERROR(VLOOKUP($B$253,C_410,14,FALSE),DAY($B$253))</f>
        <v>9</v>
      </c>
      <c r="O253" s="188">
        <f>IFERROR(VLOOKUP($B$253,C_415,13,FALSE),DAY($B$253))</f>
        <v>9</v>
      </c>
      <c r="P253" s="188">
        <f>IFERROR(VLOOKUP($B$253,C_420,12,FALSE),DAY($B$253))</f>
        <v>9</v>
      </c>
      <c r="Q253" s="188">
        <f>IFERROR(VLOOKUP($B$253,C_430,11,FALSE),DAY($B$253))</f>
        <v>9</v>
      </c>
      <c r="R253" s="188">
        <f>IFERROR(VLOOKUP($B$253,C_440,10,FALSE),DAY($B$253))</f>
        <v>9</v>
      </c>
      <c r="S253" s="188">
        <f>IFERROR(VLOOKUP($B$253,C_450,9,FALSE),DAY($B$253))</f>
        <v>9</v>
      </c>
      <c r="T253" s="188">
        <f>IFERROR(VLOOKUP($B$253,C_460,8,FALSE),DAY($B$253))</f>
        <v>9</v>
      </c>
      <c r="U253" s="188">
        <f>IFERROR(VLOOKUP($B$253,C_470,7,FALSE),DAY($B$253))</f>
        <v>9</v>
      </c>
      <c r="V253" s="188">
        <f>IFERROR(VLOOKUP($B$253,C_480,6,FALSE),DAY($B$253))</f>
        <v>9</v>
      </c>
      <c r="W253" s="188">
        <f>IFERROR(VLOOKUP($B$253,C_490,5,FALSE),DAY($B$253))</f>
        <v>9</v>
      </c>
      <c r="X253" s="188">
        <f>IFERROR(VLOOKUP($B$253,C_600,4,FALSE),DAY($B$253))</f>
        <v>9</v>
      </c>
      <c r="Y253" s="188">
        <f>IFERROR(VLOOKUP($B$253,C_610,3,FALSE),DAY($B$253))</f>
        <v>9</v>
      </c>
      <c r="Z253" s="188">
        <f>IFERROR(VLOOKUP($B$253,C_620,2,FALSE),DAY($B$253))</f>
        <v>9</v>
      </c>
    </row>
    <row r="254" spans="1:26">
      <c r="A254" s="182" t="s">
        <v>102</v>
      </c>
      <c r="B254" s="186">
        <v>42072</v>
      </c>
      <c r="C254" s="188">
        <f>IFERROR(VLOOKUP($B$254,C_100,25,FALSE),DAY($B$254))</f>
        <v>10</v>
      </c>
      <c r="D254" s="188">
        <f>IFERROR(VLOOKUP($B$254,C_120,24,FALSE),DAY($B$254))</f>
        <v>10</v>
      </c>
      <c r="E254" s="188">
        <f>IFERROR(VLOOKUP($B$254,C_130,23,FALSE),DAY($B$254))</f>
        <v>10</v>
      </c>
      <c r="F254" s="188">
        <f>IFERROR(VLOOKUP($B$254,C_400B,22,FALSE),DAY($B$254))</f>
        <v>10</v>
      </c>
      <c r="G254" s="188">
        <f>IFERROR(VLOOKUP($B$254,C_140,21,FALSE),DAY($B$254))</f>
        <v>10</v>
      </c>
      <c r="H254" s="188">
        <f>IFERROR(VLOOKUP($B$254,C_150,20,FALSE),DAY($B$254))</f>
        <v>10</v>
      </c>
      <c r="I254" s="188">
        <f>IFERROR(VLOOKUP($B$254,C_200,19,FALSE),DAY($B$254))</f>
        <v>10</v>
      </c>
      <c r="J254" s="188">
        <f>IFERROR(VLOOKUP($B$254,C_210,18,FALSE),DAY($B$254))</f>
        <v>10</v>
      </c>
      <c r="K254" s="188">
        <f>IFERROR(VLOOKUP($B$254,C_350,17,FALSE),DAY($B$254))</f>
        <v>10</v>
      </c>
      <c r="L254" s="188">
        <f>IFERROR(VLOOKUP($B$254,C_355,16,FALSE),DAY($B$254))</f>
        <v>10</v>
      </c>
      <c r="M254" s="188">
        <f>IFERROR(VLOOKUP($B$254,C_400,15,FALSE),DAY($B$254))</f>
        <v>10</v>
      </c>
      <c r="N254" s="188">
        <f>IFERROR(VLOOKUP($B$254,C_410,14,FALSE),DAY($B$254))</f>
        <v>10</v>
      </c>
      <c r="O254" s="188">
        <f>IFERROR(VLOOKUP($B$254,C_415,13,FALSE),DAY($B$254))</f>
        <v>10</v>
      </c>
      <c r="P254" s="188">
        <f>IFERROR(VLOOKUP($B$254,C_420,12,FALSE),DAY($B$254))</f>
        <v>10</v>
      </c>
      <c r="Q254" s="188">
        <f>IFERROR(VLOOKUP($B$254,C_430,11,FALSE),DAY($B$254))</f>
        <v>10</v>
      </c>
      <c r="R254" s="188">
        <f>IFERROR(VLOOKUP($B$254,C_440,10,FALSE),DAY($B$254))</f>
        <v>10</v>
      </c>
      <c r="S254" s="188">
        <f>IFERROR(VLOOKUP($B$254,C_450,9,FALSE),DAY($B$254))</f>
        <v>10</v>
      </c>
      <c r="T254" s="188">
        <f>IFERROR(VLOOKUP($B$254,C_460,8,FALSE),DAY($B$254))</f>
        <v>10</v>
      </c>
      <c r="U254" s="188">
        <f>IFERROR(VLOOKUP($B$254,C_470,7,FALSE),DAY($B$254))</f>
        <v>10</v>
      </c>
      <c r="V254" s="188">
        <f>IFERROR(VLOOKUP($B$254,C_480,6,FALSE),DAY($B$254))</f>
        <v>10</v>
      </c>
      <c r="W254" s="188">
        <f>IFERROR(VLOOKUP($B$254,C_490,5,FALSE),DAY($B$254))</f>
        <v>10</v>
      </c>
      <c r="X254" s="188">
        <f>IFERROR(VLOOKUP($B$254,C_600,4,FALSE),DAY($B$254))</f>
        <v>10</v>
      </c>
      <c r="Y254" s="188">
        <f>IFERROR(VLOOKUP($B$254,C_610,3,FALSE),DAY($B$254))</f>
        <v>10</v>
      </c>
      <c r="Z254" s="188">
        <f>IFERROR(VLOOKUP($B$254,C_620,2,FALSE),DAY($B$254))</f>
        <v>10</v>
      </c>
    </row>
    <row r="255" spans="1:26">
      <c r="A255" s="128" t="s">
        <v>103</v>
      </c>
      <c r="B255" s="187">
        <v>42073</v>
      </c>
      <c r="C255" s="188">
        <f>IFERROR(VLOOKUP($B$255,C_100,25,FALSE),DAY($B$255))</f>
        <v>11</v>
      </c>
      <c r="D255" s="188">
        <f>IFERROR(VLOOKUP($B$255,C_120,24,FALSE),DAY($B$255))</f>
        <v>11</v>
      </c>
      <c r="E255" s="188">
        <f>IFERROR(VLOOKUP($B$255,C_130,23,FALSE),DAY($B$255))</f>
        <v>11</v>
      </c>
      <c r="F255" s="188">
        <f>IFERROR(VLOOKUP($B$255,C_400B,22,FALSE),DAY($B$255))</f>
        <v>11</v>
      </c>
      <c r="G255" s="188">
        <f>IFERROR(VLOOKUP($B$255,C_140,21,FALSE),DAY($B$255))</f>
        <v>11</v>
      </c>
      <c r="H255" s="188">
        <f>IFERROR(VLOOKUP($B$255,C_150,20,FALSE),DAY($B$255))</f>
        <v>11</v>
      </c>
      <c r="I255" s="188">
        <f>IFERROR(VLOOKUP($B$255,C_200,19,FALSE),DAY($B$255))</f>
        <v>11</v>
      </c>
      <c r="J255" s="188">
        <f>IFERROR(VLOOKUP($B$255,C_210,18,FALSE),DAY($B$255))</f>
        <v>11</v>
      </c>
      <c r="K255" s="188">
        <f>IFERROR(VLOOKUP($B$255,C_350,17,FALSE),DAY($B$255))</f>
        <v>11</v>
      </c>
      <c r="L255" s="188">
        <f>IFERROR(VLOOKUP($B$255,C_355,16,FALSE),DAY($B$255))</f>
        <v>11</v>
      </c>
      <c r="M255" s="188">
        <f>IFERROR(VLOOKUP($B$255,C_400,15,FALSE),DAY($B$255))</f>
        <v>11</v>
      </c>
      <c r="N255" s="188">
        <f>IFERROR(VLOOKUP($B$255,C_410,14,FALSE),DAY($B$255))</f>
        <v>11</v>
      </c>
      <c r="O255" s="188">
        <f>IFERROR(VLOOKUP($B$255,C_415,13,FALSE),DAY($B$255))</f>
        <v>11</v>
      </c>
      <c r="P255" s="188">
        <f>IFERROR(VLOOKUP($B$255,C_420,12,FALSE),DAY($B$255))</f>
        <v>11</v>
      </c>
      <c r="Q255" s="188">
        <f>IFERROR(VLOOKUP($B$255,C_430,11,FALSE),DAY($B$255))</f>
        <v>11</v>
      </c>
      <c r="R255" s="188">
        <f>IFERROR(VLOOKUP($B$255,C_440,10,FALSE),DAY($B$255))</f>
        <v>11</v>
      </c>
      <c r="S255" s="188">
        <f>IFERROR(VLOOKUP($B$255,C_450,9,FALSE),DAY($B$255))</f>
        <v>11</v>
      </c>
      <c r="T255" s="188">
        <f>IFERROR(VLOOKUP($B$255,C_460,8,FALSE),DAY($B$255))</f>
        <v>11</v>
      </c>
      <c r="U255" s="188">
        <f>IFERROR(VLOOKUP($B$255,C_470,7,FALSE),DAY($B$255))</f>
        <v>11</v>
      </c>
      <c r="V255" s="188">
        <f>IFERROR(VLOOKUP($B$255,C_480,6,FALSE),DAY($B$255))</f>
        <v>11</v>
      </c>
      <c r="W255" s="188">
        <f>IFERROR(VLOOKUP($B$255,C_490,5,FALSE),DAY($B$255))</f>
        <v>11</v>
      </c>
      <c r="X255" s="188">
        <f>IFERROR(VLOOKUP($B$255,C_600,4,FALSE),DAY($B$255))</f>
        <v>11</v>
      </c>
      <c r="Y255" s="188">
        <f>IFERROR(VLOOKUP($B$255,C_610,3,FALSE),DAY($B$255))</f>
        <v>11</v>
      </c>
      <c r="Z255" s="188">
        <f>IFERROR(VLOOKUP($B$255,C_620,2,FALSE),DAY($B$255))</f>
        <v>11</v>
      </c>
    </row>
    <row r="256" spans="1:26">
      <c r="A256" s="128" t="s">
        <v>104</v>
      </c>
      <c r="B256" s="187">
        <v>42074</v>
      </c>
      <c r="C256" s="188">
        <f>IFERROR(VLOOKUP($B$256,C_100,25,FALSE),DAY($B$256))</f>
        <v>12</v>
      </c>
      <c r="D256" s="188">
        <f>IFERROR(VLOOKUP($B$256,C_120,24,FALSE),DAY($B$256))</f>
        <v>12</v>
      </c>
      <c r="E256" s="188">
        <f>IFERROR(VLOOKUP($B$256,C_130,23,FALSE),DAY($B$256))</f>
        <v>12</v>
      </c>
      <c r="F256" s="188">
        <f>IFERROR(VLOOKUP($B$256,C_400B,22,FALSE),DAY($B$256))</f>
        <v>12</v>
      </c>
      <c r="G256" s="188">
        <f>IFERROR(VLOOKUP($B$256,C_140,21,FALSE),DAY($B$256))</f>
        <v>12</v>
      </c>
      <c r="H256" s="188">
        <f>IFERROR(VLOOKUP($B$256,C_150,20,FALSE),DAY($B$256))</f>
        <v>12</v>
      </c>
      <c r="I256" s="188">
        <f>IFERROR(VLOOKUP($B$256,C_200,19,FALSE),DAY($B$256))</f>
        <v>12</v>
      </c>
      <c r="J256" s="188">
        <f>IFERROR(VLOOKUP($B$256,C_210,18,FALSE),DAY($B$256))</f>
        <v>12</v>
      </c>
      <c r="K256" s="188">
        <f>IFERROR(VLOOKUP($B$256,C_350,17,FALSE),DAY($B$256))</f>
        <v>12</v>
      </c>
      <c r="L256" s="188">
        <f>IFERROR(VLOOKUP($B$256,C_355,16,FALSE),DAY($B$256))</f>
        <v>12</v>
      </c>
      <c r="M256" s="188">
        <f>IFERROR(VLOOKUP($B$256,C_400,15,FALSE),DAY($B$256))</f>
        <v>12</v>
      </c>
      <c r="N256" s="188">
        <f>IFERROR(VLOOKUP($B$256,C_410,14,FALSE),DAY($B$256))</f>
        <v>12</v>
      </c>
      <c r="O256" s="188">
        <f>IFERROR(VLOOKUP($B$256,C_415,13,FALSE),DAY($B$256))</f>
        <v>12</v>
      </c>
      <c r="P256" s="188">
        <f>IFERROR(VLOOKUP($B$256,C_420,12,FALSE),DAY($B$256))</f>
        <v>12</v>
      </c>
      <c r="Q256" s="188">
        <f>IFERROR(VLOOKUP($B$256,C_430,11,FALSE),DAY($B$256))</f>
        <v>12</v>
      </c>
      <c r="R256" s="188">
        <f>IFERROR(VLOOKUP($B$256,C_440,10,FALSE),DAY($B$256))</f>
        <v>12</v>
      </c>
      <c r="S256" s="188">
        <f>IFERROR(VLOOKUP($B$256,C_450,9,FALSE),DAY($B$256))</f>
        <v>12</v>
      </c>
      <c r="T256" s="188">
        <f>IFERROR(VLOOKUP($B$256,C_460,8,FALSE),DAY($B$256))</f>
        <v>12</v>
      </c>
      <c r="U256" s="188">
        <f>IFERROR(VLOOKUP($B$256,C_470,7,FALSE),DAY($B$256))</f>
        <v>12</v>
      </c>
      <c r="V256" s="188">
        <f>IFERROR(VLOOKUP($B$256,C_480,6,FALSE),DAY($B$256))</f>
        <v>12</v>
      </c>
      <c r="W256" s="188">
        <f>IFERROR(VLOOKUP($B$256,C_490,5,FALSE),DAY($B$256))</f>
        <v>12</v>
      </c>
      <c r="X256" s="188">
        <f>IFERROR(VLOOKUP($B$256,C_600,4,FALSE),DAY($B$256))</f>
        <v>12</v>
      </c>
      <c r="Y256" s="188">
        <f>IFERROR(VLOOKUP($B$256,C_610,3,FALSE),DAY($B$256))</f>
        <v>12</v>
      </c>
      <c r="Z256" s="188">
        <f>IFERROR(VLOOKUP($B$256,C_620,2,FALSE),DAY($B$256))</f>
        <v>12</v>
      </c>
    </row>
    <row r="257" spans="1:26">
      <c r="A257" s="128" t="s">
        <v>105</v>
      </c>
      <c r="B257" s="187">
        <v>42075</v>
      </c>
      <c r="C257" s="188">
        <f>IFERROR(VLOOKUP($B$257,C_100,25,FALSE),DAY($B$257))</f>
        <v>13</v>
      </c>
      <c r="D257" s="188">
        <f>IFERROR(VLOOKUP($B$257,C_120,24,FALSE),DAY($B$257))</f>
        <v>13</v>
      </c>
      <c r="E257" s="188">
        <f>IFERROR(VLOOKUP($B$257,C_130,23,FALSE),DAY($B$257))</f>
        <v>13</v>
      </c>
      <c r="F257" s="188">
        <f>IFERROR(VLOOKUP($B$257,C_400B,22,FALSE),DAY($B$257))</f>
        <v>13</v>
      </c>
      <c r="G257" s="188">
        <f>IFERROR(VLOOKUP($B$257,C_140,21,FALSE),DAY($B$257))</f>
        <v>13</v>
      </c>
      <c r="H257" s="188">
        <f>IFERROR(VLOOKUP($B$257,C_150,20,FALSE),DAY($B$257))</f>
        <v>13</v>
      </c>
      <c r="I257" s="188">
        <f>IFERROR(VLOOKUP($B$257,C_200,19,FALSE),DAY($B$257))</f>
        <v>13</v>
      </c>
      <c r="J257" s="188">
        <f>IFERROR(VLOOKUP($B$257,C_210,18,FALSE),DAY($B$257))</f>
        <v>13</v>
      </c>
      <c r="K257" s="188">
        <f>IFERROR(VLOOKUP($B$257,C_350,17,FALSE),DAY($B$257))</f>
        <v>13</v>
      </c>
      <c r="L257" s="188">
        <f>IFERROR(VLOOKUP($B$257,C_355,16,FALSE),DAY($B$257))</f>
        <v>13</v>
      </c>
      <c r="M257" s="188">
        <f>IFERROR(VLOOKUP($B$257,C_400,15,FALSE),DAY($B$257))</f>
        <v>13</v>
      </c>
      <c r="N257" s="188">
        <f>IFERROR(VLOOKUP($B$257,C_410,14,FALSE),DAY($B$257))</f>
        <v>13</v>
      </c>
      <c r="O257" s="188">
        <f>IFERROR(VLOOKUP($B$257,C_415,13,FALSE),DAY($B$257))</f>
        <v>13</v>
      </c>
      <c r="P257" s="188">
        <f>IFERROR(VLOOKUP($B$257,C_420,12,FALSE),DAY($B$257))</f>
        <v>13</v>
      </c>
      <c r="Q257" s="188">
        <f>IFERROR(VLOOKUP($B$257,C_430,11,FALSE),DAY($B$257))</f>
        <v>13</v>
      </c>
      <c r="R257" s="188">
        <f>IFERROR(VLOOKUP($B$257,C_440,10,FALSE),DAY($B$257))</f>
        <v>13</v>
      </c>
      <c r="S257" s="188">
        <f>IFERROR(VLOOKUP($B$257,C_450,9,FALSE),DAY($B$257))</f>
        <v>13</v>
      </c>
      <c r="T257" s="188">
        <f>IFERROR(VLOOKUP($B$257,C_460,8,FALSE),DAY($B$257))</f>
        <v>13</v>
      </c>
      <c r="U257" s="188">
        <f>IFERROR(VLOOKUP($B$257,C_470,7,FALSE),DAY($B$257))</f>
        <v>13</v>
      </c>
      <c r="V257" s="188">
        <f>IFERROR(VLOOKUP($B$257,C_480,6,FALSE),DAY($B$257))</f>
        <v>13</v>
      </c>
      <c r="W257" s="188">
        <f>IFERROR(VLOOKUP($B$257,C_490,5,FALSE),DAY($B$257))</f>
        <v>13</v>
      </c>
      <c r="X257" s="188">
        <f>IFERROR(VLOOKUP($B$257,C_600,4,FALSE),DAY($B$257))</f>
        <v>13</v>
      </c>
      <c r="Y257" s="188">
        <f>IFERROR(VLOOKUP($B$257,C_610,3,FALSE),DAY($B$257))</f>
        <v>13</v>
      </c>
      <c r="Z257" s="188">
        <f>IFERROR(VLOOKUP($B$257,C_620,2,FALSE),DAY($B$257))</f>
        <v>13</v>
      </c>
    </row>
    <row r="258" spans="1:26">
      <c r="A258" s="128" t="s">
        <v>106</v>
      </c>
      <c r="B258" s="187">
        <v>42076</v>
      </c>
      <c r="C258" s="188">
        <f>IFERROR(VLOOKUP($B$258,C_100,25,FALSE),DAY($B$258))</f>
        <v>14</v>
      </c>
      <c r="D258" s="188">
        <f>IFERROR(VLOOKUP($B$258,C_120,24,FALSE),DAY($B$258))</f>
        <v>14</v>
      </c>
      <c r="E258" s="188">
        <f>IFERROR(VLOOKUP($B$258,C_130,23,FALSE),DAY($B$258))</f>
        <v>14</v>
      </c>
      <c r="F258" s="188">
        <f>IFERROR(VLOOKUP($B$258,C_400B,22,FALSE),DAY($B$258))</f>
        <v>14</v>
      </c>
      <c r="G258" s="188">
        <f>IFERROR(VLOOKUP($B$258,C_140,21,FALSE),DAY($B$258))</f>
        <v>14</v>
      </c>
      <c r="H258" s="188">
        <f>IFERROR(VLOOKUP($B$258,C_150,20,FALSE),DAY($B$258))</f>
        <v>14</v>
      </c>
      <c r="I258" s="188">
        <f>IFERROR(VLOOKUP($B$258,C_200,19,FALSE),DAY($B$258))</f>
        <v>14</v>
      </c>
      <c r="J258" s="188">
        <f>IFERROR(VLOOKUP($B$258,C_210,18,FALSE),DAY($B$258))</f>
        <v>14</v>
      </c>
      <c r="K258" s="188">
        <f>IFERROR(VLOOKUP($B$258,C_350,17,FALSE),DAY($B$258))</f>
        <v>14</v>
      </c>
      <c r="L258" s="188">
        <f>IFERROR(VLOOKUP($B$258,C_355,16,FALSE),DAY($B$258))</f>
        <v>14</v>
      </c>
      <c r="M258" s="188">
        <f>IFERROR(VLOOKUP($B$258,C_400,15,FALSE),DAY($B$258))</f>
        <v>14</v>
      </c>
      <c r="N258" s="188">
        <f>IFERROR(VLOOKUP($B$258,C_410,14,FALSE),DAY($B$258))</f>
        <v>14</v>
      </c>
      <c r="O258" s="188">
        <f>IFERROR(VLOOKUP($B$258,C_415,13,FALSE),DAY($B$258))</f>
        <v>14</v>
      </c>
      <c r="P258" s="188">
        <f>IFERROR(VLOOKUP($B$258,C_420,12,FALSE),DAY($B$258))</f>
        <v>14</v>
      </c>
      <c r="Q258" s="188">
        <f>IFERROR(VLOOKUP($B$258,C_430,11,FALSE),DAY($B$258))</f>
        <v>14</v>
      </c>
      <c r="R258" s="188">
        <f>IFERROR(VLOOKUP($B$258,C_440,10,FALSE),DAY($B$258))</f>
        <v>14</v>
      </c>
      <c r="S258" s="188">
        <f>IFERROR(VLOOKUP($B$258,C_450,9,FALSE),DAY($B$258))</f>
        <v>14</v>
      </c>
      <c r="T258" s="188">
        <f>IFERROR(VLOOKUP($B$258,C_460,8,FALSE),DAY($B$258))</f>
        <v>14</v>
      </c>
      <c r="U258" s="188">
        <f>IFERROR(VLOOKUP($B$258,C_470,7,FALSE),DAY($B$258))</f>
        <v>14</v>
      </c>
      <c r="V258" s="188">
        <f>IFERROR(VLOOKUP($B$258,C_480,6,FALSE),DAY($B$258))</f>
        <v>14</v>
      </c>
      <c r="W258" s="188">
        <f>IFERROR(VLOOKUP($B$258,C_490,5,FALSE),DAY($B$258))</f>
        <v>14</v>
      </c>
      <c r="X258" s="188">
        <f>IFERROR(VLOOKUP($B$258,C_600,4,FALSE),DAY($B$258))</f>
        <v>14</v>
      </c>
      <c r="Y258" s="188">
        <f>IFERROR(VLOOKUP($B$258,C_610,3,FALSE),DAY($B$258))</f>
        <v>14</v>
      </c>
      <c r="Z258" s="188">
        <f>IFERROR(VLOOKUP($B$258,C_620,2,FALSE),DAY($B$258))</f>
        <v>14</v>
      </c>
    </row>
    <row r="259" spans="1:26">
      <c r="A259" s="128" t="s">
        <v>107</v>
      </c>
      <c r="B259" s="187">
        <v>42077</v>
      </c>
      <c r="C259" s="188">
        <f>IFERROR(VLOOKUP($B$259,C_100,25,FALSE),DAY($B$259))</f>
        <v>15</v>
      </c>
      <c r="D259" s="188">
        <f>IFERROR(VLOOKUP($B$259,C_120,24,FALSE),DAY($B$259))</f>
        <v>15</v>
      </c>
      <c r="E259" s="188">
        <f>IFERROR(VLOOKUP($B$259,C_130,23,FALSE),DAY($B$259))</f>
        <v>15</v>
      </c>
      <c r="F259" s="188">
        <f>IFERROR(VLOOKUP($B$259,C_400B,22,FALSE),DAY($B$259))</f>
        <v>15</v>
      </c>
      <c r="G259" s="188">
        <f>IFERROR(VLOOKUP($B$259,C_140,21,FALSE),DAY($B$259))</f>
        <v>15</v>
      </c>
      <c r="H259" s="188">
        <f>IFERROR(VLOOKUP($B$259,C_150,20,FALSE),DAY($B$259))</f>
        <v>15</v>
      </c>
      <c r="I259" s="188">
        <f>IFERROR(VLOOKUP($B$259,C_200,19,FALSE),DAY($B$259))</f>
        <v>15</v>
      </c>
      <c r="J259" s="188">
        <f>IFERROR(VLOOKUP($B$259,C_210,18,FALSE),DAY($B$259))</f>
        <v>15</v>
      </c>
      <c r="K259" s="188">
        <f>IFERROR(VLOOKUP($B$259,C_350,17,FALSE),DAY($B$259))</f>
        <v>15</v>
      </c>
      <c r="L259" s="188">
        <f>IFERROR(VLOOKUP($B$259,C_355,16,FALSE),DAY($B$259))</f>
        <v>15</v>
      </c>
      <c r="M259" s="188">
        <f>IFERROR(VLOOKUP($B$259,C_400,15,FALSE),DAY($B$259))</f>
        <v>15</v>
      </c>
      <c r="N259" s="188">
        <f>IFERROR(VLOOKUP($B$259,C_410,14,FALSE),DAY($B$259))</f>
        <v>15</v>
      </c>
      <c r="O259" s="188">
        <f>IFERROR(VLOOKUP($B$259,C_415,13,FALSE),DAY($B$259))</f>
        <v>15</v>
      </c>
      <c r="P259" s="188">
        <f>IFERROR(VLOOKUP($B$259,C_420,12,FALSE),DAY($B$259))</f>
        <v>15</v>
      </c>
      <c r="Q259" s="188">
        <f>IFERROR(VLOOKUP($B$259,C_430,11,FALSE),DAY($B$259))</f>
        <v>15</v>
      </c>
      <c r="R259" s="188" t="str">
        <f>IFERROR(VLOOKUP($B$259,C_440,10,FALSE),DAY($B$259))</f>
        <v>◯</v>
      </c>
      <c r="S259" s="188">
        <f>IFERROR(VLOOKUP($B$259,C_450,9,FALSE),DAY($B$259))</f>
        <v>15</v>
      </c>
      <c r="T259" s="188">
        <f>IFERROR(VLOOKUP($B$259,C_460,8,FALSE),DAY($B$259))</f>
        <v>15</v>
      </c>
      <c r="U259" s="188">
        <f>IFERROR(VLOOKUP($B$259,C_470,7,FALSE),DAY($B$259))</f>
        <v>15</v>
      </c>
      <c r="V259" s="188">
        <f>IFERROR(VLOOKUP($B$259,C_480,6,FALSE),DAY($B$259))</f>
        <v>15</v>
      </c>
      <c r="W259" s="188">
        <f>IFERROR(VLOOKUP($B$259,C_490,5,FALSE),DAY($B$259))</f>
        <v>15</v>
      </c>
      <c r="X259" s="188">
        <f>IFERROR(VLOOKUP($B$259,C_600,4,FALSE),DAY($B$259))</f>
        <v>15</v>
      </c>
      <c r="Y259" s="188">
        <f>IFERROR(VLOOKUP($B$259,C_610,3,FALSE),DAY($B$259))</f>
        <v>15</v>
      </c>
      <c r="Z259" s="188">
        <f>IFERROR(VLOOKUP($B$259,C_620,2,FALSE),DAY($B$259))</f>
        <v>15</v>
      </c>
    </row>
    <row r="260" spans="1:26">
      <c r="A260" s="182" t="s">
        <v>108</v>
      </c>
      <c r="B260" s="186">
        <v>42078</v>
      </c>
      <c r="C260" s="188">
        <f>IFERROR(VLOOKUP($B$260,C_100,25,FALSE),DAY($B$260))</f>
        <v>16</v>
      </c>
      <c r="D260" s="188">
        <f>IFERROR(VLOOKUP($B$260,C_120,24,FALSE),DAY($B$260))</f>
        <v>16</v>
      </c>
      <c r="E260" s="188">
        <f>IFERROR(VLOOKUP($B$260,C_130,23,FALSE),DAY($B$260))</f>
        <v>16</v>
      </c>
      <c r="F260" s="188">
        <f>IFERROR(VLOOKUP($B$260,C_400B,22,FALSE),DAY($B$260))</f>
        <v>16</v>
      </c>
      <c r="G260" s="188">
        <f>IFERROR(VLOOKUP($B$260,C_140,21,FALSE),DAY($B$260))</f>
        <v>16</v>
      </c>
      <c r="H260" s="188">
        <f>IFERROR(VLOOKUP($B$260,C_150,20,FALSE),DAY($B$260))</f>
        <v>16</v>
      </c>
      <c r="I260" s="188">
        <f>IFERROR(VLOOKUP($B$260,C_200,19,FALSE),DAY($B$260))</f>
        <v>16</v>
      </c>
      <c r="J260" s="188">
        <f>IFERROR(VLOOKUP($B$260,C_210,18,FALSE),DAY($B$260))</f>
        <v>16</v>
      </c>
      <c r="K260" s="188">
        <f>IFERROR(VLOOKUP($B$260,C_350,17,FALSE),DAY($B$260))</f>
        <v>16</v>
      </c>
      <c r="L260" s="188">
        <f>IFERROR(VLOOKUP($B$260,C_355,16,FALSE),DAY($B$260))</f>
        <v>16</v>
      </c>
      <c r="M260" s="188">
        <f>IFERROR(VLOOKUP($B$260,C_400,15,FALSE),DAY($B$260))</f>
        <v>16</v>
      </c>
      <c r="N260" s="188">
        <f>IFERROR(VLOOKUP($B$260,C_410,14,FALSE),DAY($B$260))</f>
        <v>16</v>
      </c>
      <c r="O260" s="188">
        <f>IFERROR(VLOOKUP($B$260,C_415,13,FALSE),DAY($B$260))</f>
        <v>16</v>
      </c>
      <c r="P260" s="188">
        <f>IFERROR(VLOOKUP($B$260,C_420,12,FALSE),DAY($B$260))</f>
        <v>16</v>
      </c>
      <c r="Q260" s="188">
        <f>IFERROR(VLOOKUP($B$260,C_430,11,FALSE),DAY($B$260))</f>
        <v>16</v>
      </c>
      <c r="R260" s="188">
        <f>IFERROR(VLOOKUP($B$260,C_440,10,FALSE),DAY($B$260))</f>
        <v>16</v>
      </c>
      <c r="S260" s="188">
        <f>IFERROR(VLOOKUP($B$260,C_450,9,FALSE),DAY($B$260))</f>
        <v>16</v>
      </c>
      <c r="T260" s="188">
        <f>IFERROR(VLOOKUP($B$260,C_460,8,FALSE),DAY($B$260))</f>
        <v>16</v>
      </c>
      <c r="U260" s="188">
        <f>IFERROR(VLOOKUP($B$260,C_470,7,FALSE),DAY($B$260))</f>
        <v>16</v>
      </c>
      <c r="V260" s="188">
        <f>IFERROR(VLOOKUP($B$260,C_480,6,FALSE),DAY($B$260))</f>
        <v>16</v>
      </c>
      <c r="W260" s="188">
        <f>IFERROR(VLOOKUP($B$260,C_490,5,FALSE),DAY($B$260))</f>
        <v>16</v>
      </c>
      <c r="X260" s="188">
        <f>IFERROR(VLOOKUP($B$260,C_600,4,FALSE),DAY($B$260))</f>
        <v>16</v>
      </c>
      <c r="Y260" s="188">
        <f>IFERROR(VLOOKUP($B$260,C_610,3,FALSE),DAY($B$260))</f>
        <v>16</v>
      </c>
      <c r="Z260" s="188">
        <f>IFERROR(VLOOKUP($B$260,C_620,2,FALSE),DAY($B$260))</f>
        <v>16</v>
      </c>
    </row>
    <row r="261" spans="1:26">
      <c r="A261" s="182" t="s">
        <v>102</v>
      </c>
      <c r="B261" s="186">
        <v>42079</v>
      </c>
      <c r="C261" s="188">
        <f>IFERROR(VLOOKUP($B$261,C_100,25,FALSE),DAY($B$261))</f>
        <v>17</v>
      </c>
      <c r="D261" s="188">
        <f>IFERROR(VLOOKUP($B$261,C_120,24,FALSE),DAY($B$261))</f>
        <v>17</v>
      </c>
      <c r="E261" s="188">
        <f>IFERROR(VLOOKUP($B$261,C_130,23,FALSE),DAY($B$261))</f>
        <v>17</v>
      </c>
      <c r="F261" s="188">
        <f>IFERROR(VLOOKUP($B$261,C_400B,22,FALSE),DAY($B$261))</f>
        <v>17</v>
      </c>
      <c r="G261" s="188">
        <f>IFERROR(VLOOKUP($B$261,C_140,21,FALSE),DAY($B$261))</f>
        <v>17</v>
      </c>
      <c r="H261" s="188">
        <f>IFERROR(VLOOKUP($B$261,C_150,20,FALSE),DAY($B$261))</f>
        <v>17</v>
      </c>
      <c r="I261" s="188">
        <f>IFERROR(VLOOKUP($B$261,C_200,19,FALSE),DAY($B$261))</f>
        <v>17</v>
      </c>
      <c r="J261" s="188">
        <f>IFERROR(VLOOKUP($B$261,C_210,18,FALSE),DAY($B$261))</f>
        <v>17</v>
      </c>
      <c r="K261" s="188">
        <f>IFERROR(VLOOKUP($B$261,C_350,17,FALSE),DAY($B$261))</f>
        <v>17</v>
      </c>
      <c r="L261" s="188">
        <f>IFERROR(VLOOKUP($B$261,C_355,16,FALSE),DAY($B$261))</f>
        <v>17</v>
      </c>
      <c r="M261" s="188">
        <f>IFERROR(VLOOKUP($B$261,C_400,15,FALSE),DAY($B$261))</f>
        <v>17</v>
      </c>
      <c r="N261" s="188">
        <f>IFERROR(VLOOKUP($B$261,C_410,14,FALSE),DAY($B$261))</f>
        <v>17</v>
      </c>
      <c r="O261" s="188">
        <f>IFERROR(VLOOKUP($B$261,C_415,13,FALSE),DAY($B$261))</f>
        <v>17</v>
      </c>
      <c r="P261" s="188">
        <f>IFERROR(VLOOKUP($B$261,C_420,12,FALSE),DAY($B$261))</f>
        <v>17</v>
      </c>
      <c r="Q261" s="188">
        <f>IFERROR(VLOOKUP($B$261,C_430,11,FALSE),DAY($B$261))</f>
        <v>17</v>
      </c>
      <c r="R261" s="188">
        <f>IFERROR(VLOOKUP($B$261,C_440,10,FALSE),DAY($B$261))</f>
        <v>17</v>
      </c>
      <c r="S261" s="188">
        <f>IFERROR(VLOOKUP($B$261,C_450,9,FALSE),DAY($B$261))</f>
        <v>17</v>
      </c>
      <c r="T261" s="188">
        <f>IFERROR(VLOOKUP($B$261,C_460,8,FALSE),DAY($B$261))</f>
        <v>17</v>
      </c>
      <c r="U261" s="188">
        <f>IFERROR(VLOOKUP($B$261,C_470,7,FALSE),DAY($B$261))</f>
        <v>17</v>
      </c>
      <c r="V261" s="188">
        <f>IFERROR(VLOOKUP($B$261,C_480,6,FALSE),DAY($B$261))</f>
        <v>17</v>
      </c>
      <c r="W261" s="188">
        <f>IFERROR(VLOOKUP($B$261,C_490,5,FALSE),DAY($B$261))</f>
        <v>17</v>
      </c>
      <c r="X261" s="188">
        <f>IFERROR(VLOOKUP($B$261,C_600,4,FALSE),DAY($B$261))</f>
        <v>17</v>
      </c>
      <c r="Y261" s="188">
        <f>IFERROR(VLOOKUP($B$261,C_610,3,FALSE),DAY($B$261))</f>
        <v>17</v>
      </c>
      <c r="Z261" s="188">
        <f>IFERROR(VLOOKUP($B$261,C_620,2,FALSE),DAY($B$261))</f>
        <v>17</v>
      </c>
    </row>
    <row r="262" spans="1:26">
      <c r="A262" s="128" t="s">
        <v>103</v>
      </c>
      <c r="B262" s="187">
        <v>42080</v>
      </c>
      <c r="C262" s="188" t="str">
        <f>IFERROR(VLOOKUP($B$262,C_100,25,FALSE),DAY($B$262))</f>
        <v>◯</v>
      </c>
      <c r="D262" s="188" t="str">
        <f>IFERROR(VLOOKUP($B$262,C_120,24,FALSE),DAY($B$262))</f>
        <v>◯</v>
      </c>
      <c r="E262" s="188">
        <f>IFERROR(VLOOKUP($B$262,C_130,23,FALSE),DAY($B$262))</f>
        <v>18</v>
      </c>
      <c r="F262" s="188">
        <f>IFERROR(VLOOKUP($B$262,C_400B,22,FALSE),DAY($B$262))</f>
        <v>18</v>
      </c>
      <c r="G262" s="188" t="str">
        <f>IFERROR(VLOOKUP($B$262,C_140,21,FALSE),DAY($B$262))</f>
        <v>◯</v>
      </c>
      <c r="H262" s="188" t="str">
        <f>IFERROR(VLOOKUP($B$262,C_150,20,FALSE),DAY($B$262))</f>
        <v>◯</v>
      </c>
      <c r="I262" s="188" t="str">
        <f>IFERROR(VLOOKUP($B$262,C_200,19,FALSE),DAY($B$262))</f>
        <v>◯</v>
      </c>
      <c r="J262" s="188" t="str">
        <f>IFERROR(VLOOKUP($B$262,C_210,18,FALSE),DAY($B$262))</f>
        <v>◯</v>
      </c>
      <c r="K262" s="188" t="str">
        <f>IFERROR(VLOOKUP($B$262,C_350,17,FALSE),DAY($B$262))</f>
        <v>◯</v>
      </c>
      <c r="L262" s="188" t="str">
        <f>IFERROR(VLOOKUP($B$262,C_355,16,FALSE),DAY($B$262))</f>
        <v>◯</v>
      </c>
      <c r="M262" s="188">
        <f>IFERROR(VLOOKUP($B$262,C_400,15,FALSE),DAY($B$262))</f>
        <v>18</v>
      </c>
      <c r="N262" s="188" t="str">
        <f>IFERROR(VLOOKUP($B$262,C_410,14,FALSE),DAY($B$262))</f>
        <v>◯</v>
      </c>
      <c r="O262" s="188" t="str">
        <f>IFERROR(VLOOKUP($B$262,C_415,13,FALSE),DAY($B$262))</f>
        <v>◯</v>
      </c>
      <c r="P262" s="188" t="str">
        <f>IFERROR(VLOOKUP($B$262,C_420,12,FALSE),DAY($B$262))</f>
        <v>◯</v>
      </c>
      <c r="Q262" s="188" t="str">
        <f>IFERROR(VLOOKUP($B$262,C_430,11,FALSE),DAY($B$262))</f>
        <v>◯</v>
      </c>
      <c r="R262" s="188" t="str">
        <f>IFERROR(VLOOKUP($B$262,C_440,10,FALSE),DAY($B$262))</f>
        <v>◯</v>
      </c>
      <c r="S262" s="188" t="str">
        <f>IFERROR(VLOOKUP($B$262,C_450,9,FALSE),DAY($B$262))</f>
        <v>◯</v>
      </c>
      <c r="T262" s="188" t="str">
        <f>IFERROR(VLOOKUP($B$262,C_460,8,FALSE),DAY($B$262))</f>
        <v>◯</v>
      </c>
      <c r="U262" s="188" t="str">
        <f>IFERROR(VLOOKUP($B$262,C_470,7,FALSE),DAY($B$262))</f>
        <v>◯</v>
      </c>
      <c r="V262" s="188" t="str">
        <f>IFERROR(VLOOKUP($B$262,C_480,6,FALSE),DAY($B$262))</f>
        <v>◯</v>
      </c>
      <c r="W262" s="188" t="str">
        <f>IFERROR(VLOOKUP($B$262,C_490,5,FALSE),DAY($B$262))</f>
        <v>◯</v>
      </c>
      <c r="X262" s="188" t="str">
        <f>IFERROR(VLOOKUP($B$262,C_600,4,FALSE),DAY($B$262))</f>
        <v>◯</v>
      </c>
      <c r="Y262" s="188" t="str">
        <f>IFERROR(VLOOKUP($B$262,C_610,3,FALSE),DAY($B$262))</f>
        <v>◯</v>
      </c>
      <c r="Z262" s="188" t="str">
        <f>IFERROR(VLOOKUP($B$262,C_620,2,FALSE),DAY($B$262))</f>
        <v>◯</v>
      </c>
    </row>
    <row r="263" spans="1:26">
      <c r="A263" s="128" t="s">
        <v>104</v>
      </c>
      <c r="B263" s="187">
        <v>42081</v>
      </c>
      <c r="C263" s="188" t="str">
        <f>IFERROR(VLOOKUP($B$263,C_100,25,FALSE),DAY($B$263))</f>
        <v>◯</v>
      </c>
      <c r="D263" s="188" t="str">
        <f>IFERROR(VLOOKUP($B$263,C_120,24,FALSE),DAY($B$263))</f>
        <v>◯</v>
      </c>
      <c r="E263" s="188">
        <f>IFERROR(VLOOKUP($B$263,C_130,23,FALSE),DAY($B$263))</f>
        <v>19</v>
      </c>
      <c r="F263" s="188">
        <f>IFERROR(VLOOKUP($B$263,C_400B,22,FALSE),DAY($B$263))</f>
        <v>19</v>
      </c>
      <c r="G263" s="188" t="str">
        <f>IFERROR(VLOOKUP($B$263,C_140,21,FALSE),DAY($B$263))</f>
        <v>◯</v>
      </c>
      <c r="H263" s="188" t="str">
        <f>IFERROR(VLOOKUP($B$263,C_150,20,FALSE),DAY($B$263))</f>
        <v>◯</v>
      </c>
      <c r="I263" s="188" t="str">
        <f>IFERROR(VLOOKUP($B$263,C_200,19,FALSE),DAY($B$263))</f>
        <v>◯</v>
      </c>
      <c r="J263" s="188" t="str">
        <f>IFERROR(VLOOKUP($B$263,C_210,18,FALSE),DAY($B$263))</f>
        <v>◯</v>
      </c>
      <c r="K263" s="188" t="str">
        <f>IFERROR(VLOOKUP($B$263,C_350,17,FALSE),DAY($B$263))</f>
        <v>◯</v>
      </c>
      <c r="L263" s="188" t="str">
        <f>IFERROR(VLOOKUP($B$263,C_355,16,FALSE),DAY($B$263))</f>
        <v>◯</v>
      </c>
      <c r="M263" s="188">
        <f>IFERROR(VLOOKUP($B$263,C_400,15,FALSE),DAY($B$263))</f>
        <v>19</v>
      </c>
      <c r="N263" s="188" t="str">
        <f>IFERROR(VLOOKUP($B$263,C_410,14,FALSE),DAY($B$263))</f>
        <v>◯</v>
      </c>
      <c r="O263" s="188" t="str">
        <f>IFERROR(VLOOKUP($B$263,C_415,13,FALSE),DAY($B$263))</f>
        <v>◯</v>
      </c>
      <c r="P263" s="188" t="str">
        <f>IFERROR(VLOOKUP($B$263,C_420,12,FALSE),DAY($B$263))</f>
        <v>◯</v>
      </c>
      <c r="Q263" s="188" t="str">
        <f>IFERROR(VLOOKUP($B$263,C_430,11,FALSE),DAY($B$263))</f>
        <v>◯</v>
      </c>
      <c r="R263" s="188" t="str">
        <f>IFERROR(VLOOKUP($B$263,C_440,10,FALSE),DAY($B$263))</f>
        <v>◯</v>
      </c>
      <c r="S263" s="188" t="str">
        <f>IFERROR(VLOOKUP($B$263,C_450,9,FALSE),DAY($B$263))</f>
        <v>◯</v>
      </c>
      <c r="T263" s="188" t="str">
        <f>IFERROR(VLOOKUP($B$263,C_460,8,FALSE),DAY($B$263))</f>
        <v>◯</v>
      </c>
      <c r="U263" s="188" t="str">
        <f>IFERROR(VLOOKUP($B$263,C_470,7,FALSE),DAY($B$263))</f>
        <v>◯</v>
      </c>
      <c r="V263" s="188" t="str">
        <f>IFERROR(VLOOKUP($B$263,C_480,6,FALSE),DAY($B$263))</f>
        <v>◯</v>
      </c>
      <c r="W263" s="188" t="str">
        <f>IFERROR(VLOOKUP($B$263,C_490,5,FALSE),DAY($B$263))</f>
        <v>◯</v>
      </c>
      <c r="X263" s="188" t="str">
        <f>IFERROR(VLOOKUP($B$263,C_600,4,FALSE),DAY($B$263))</f>
        <v>◯</v>
      </c>
      <c r="Y263" s="188" t="str">
        <f>IFERROR(VLOOKUP($B$263,C_610,3,FALSE),DAY($B$263))</f>
        <v>◯</v>
      </c>
      <c r="Z263" s="188" t="str">
        <f>IFERROR(VLOOKUP($B$263,C_620,2,FALSE),DAY($B$263))</f>
        <v>◯</v>
      </c>
    </row>
    <row r="264" spans="1:26">
      <c r="A264" s="128" t="s">
        <v>105</v>
      </c>
      <c r="B264" s="187">
        <v>42082</v>
      </c>
      <c r="C264" s="188" t="str">
        <f>IFERROR(VLOOKUP($B$264,C_100,25,FALSE),DAY($B$264))</f>
        <v>◯</v>
      </c>
      <c r="D264" s="188" t="str">
        <f>IFERROR(VLOOKUP($B$264,C_120,24,FALSE),DAY($B$264))</f>
        <v>◯</v>
      </c>
      <c r="E264" s="188">
        <f>IFERROR(VLOOKUP($B$264,C_130,23,FALSE),DAY($B$264))</f>
        <v>20</v>
      </c>
      <c r="F264" s="188">
        <f>IFERROR(VLOOKUP($B$264,C_400B,22,FALSE),DAY($B$264))</f>
        <v>20</v>
      </c>
      <c r="G264" s="188" t="str">
        <f>IFERROR(VLOOKUP($B$264,C_140,21,FALSE),DAY($B$264))</f>
        <v>◯</v>
      </c>
      <c r="H264" s="188" t="str">
        <f>IFERROR(VLOOKUP($B$264,C_150,20,FALSE),DAY($B$264))</f>
        <v>◯</v>
      </c>
      <c r="I264" s="188" t="str">
        <f>IFERROR(VLOOKUP($B$264,C_200,19,FALSE),DAY($B$264))</f>
        <v>◯</v>
      </c>
      <c r="J264" s="188" t="str">
        <f>IFERROR(VLOOKUP($B$264,C_210,18,FALSE),DAY($B$264))</f>
        <v>◯</v>
      </c>
      <c r="K264" s="188" t="str">
        <f>IFERROR(VLOOKUP($B$264,C_350,17,FALSE),DAY($B$264))</f>
        <v>◯</v>
      </c>
      <c r="L264" s="188" t="str">
        <f>IFERROR(VLOOKUP($B$264,C_355,16,FALSE),DAY($B$264))</f>
        <v>◯</v>
      </c>
      <c r="M264" s="188">
        <f>IFERROR(VLOOKUP($B$264,C_400,15,FALSE),DAY($B$264))</f>
        <v>20</v>
      </c>
      <c r="N264" s="188" t="str">
        <f>IFERROR(VLOOKUP($B$264,C_410,14,FALSE),DAY($B$264))</f>
        <v>◯</v>
      </c>
      <c r="O264" s="188" t="str">
        <f>IFERROR(VLOOKUP($B$264,C_415,13,FALSE),DAY($B$264))</f>
        <v>◯</v>
      </c>
      <c r="P264" s="188" t="str">
        <f>IFERROR(VLOOKUP($B$264,C_420,12,FALSE),DAY($B$264))</f>
        <v>◯</v>
      </c>
      <c r="Q264" s="188" t="str">
        <f>IFERROR(VLOOKUP($B$264,C_430,11,FALSE),DAY($B$264))</f>
        <v>◯</v>
      </c>
      <c r="R264" s="188" t="str">
        <f>IFERROR(VLOOKUP($B$264,C_440,10,FALSE),DAY($B$264))</f>
        <v>◯</v>
      </c>
      <c r="S264" s="188" t="str">
        <f>IFERROR(VLOOKUP($B$264,C_450,9,FALSE),DAY($B$264))</f>
        <v>◯</v>
      </c>
      <c r="T264" s="188" t="str">
        <f>IFERROR(VLOOKUP($B$264,C_460,8,FALSE),DAY($B$264))</f>
        <v>◯</v>
      </c>
      <c r="U264" s="188" t="str">
        <f>IFERROR(VLOOKUP($B$264,C_470,7,FALSE),DAY($B$264))</f>
        <v>◯</v>
      </c>
      <c r="V264" s="188" t="str">
        <f>IFERROR(VLOOKUP($B$264,C_480,6,FALSE),DAY($B$264))</f>
        <v>◯</v>
      </c>
      <c r="W264" s="188" t="str">
        <f>IFERROR(VLOOKUP($B$264,C_490,5,FALSE),DAY($B$264))</f>
        <v>◯</v>
      </c>
      <c r="X264" s="188" t="str">
        <f>IFERROR(VLOOKUP($B$264,C_600,4,FALSE),DAY($B$264))</f>
        <v>◯</v>
      </c>
      <c r="Y264" s="188" t="str">
        <f>IFERROR(VLOOKUP($B$264,C_610,3,FALSE),DAY($B$264))</f>
        <v>◯</v>
      </c>
      <c r="Z264" s="188" t="str">
        <f>IFERROR(VLOOKUP($B$264,C_620,2,FALSE),DAY($B$264))</f>
        <v>◯</v>
      </c>
    </row>
    <row r="265" spans="1:26">
      <c r="A265" s="128" t="s">
        <v>106</v>
      </c>
      <c r="B265" s="187">
        <v>42083</v>
      </c>
      <c r="C265" s="188" t="str">
        <f>IFERROR(VLOOKUP($B$265,C_100,25,FALSE),DAY($B$265))</f>
        <v>◯</v>
      </c>
      <c r="D265" s="188" t="str">
        <f>IFERROR(VLOOKUP($B$265,C_120,24,FALSE),DAY($B$265))</f>
        <v>◯</v>
      </c>
      <c r="E265" s="188">
        <f>IFERROR(VLOOKUP($B$265,C_130,23,FALSE),DAY($B$265))</f>
        <v>21</v>
      </c>
      <c r="F265" s="188">
        <f>IFERROR(VLOOKUP($B$265,C_400B,22,FALSE),DAY($B$265))</f>
        <v>21</v>
      </c>
      <c r="G265" s="188" t="str">
        <f>IFERROR(VLOOKUP($B$265,C_140,21,FALSE),DAY($B$265))</f>
        <v>◯</v>
      </c>
      <c r="H265" s="188" t="str">
        <f>IFERROR(VLOOKUP($B$265,C_150,20,FALSE),DAY($B$265))</f>
        <v>◯</v>
      </c>
      <c r="I265" s="188" t="str">
        <f>IFERROR(VLOOKUP($B$265,C_200,19,FALSE),DAY($B$265))</f>
        <v>◯</v>
      </c>
      <c r="J265" s="188" t="str">
        <f>IFERROR(VLOOKUP($B$265,C_210,18,FALSE),DAY($B$265))</f>
        <v>◯</v>
      </c>
      <c r="K265" s="188" t="str">
        <f>IFERROR(VLOOKUP($B$265,C_350,17,FALSE),DAY($B$265))</f>
        <v>◯</v>
      </c>
      <c r="L265" s="188" t="str">
        <f>IFERROR(VLOOKUP($B$265,C_355,16,FALSE),DAY($B$265))</f>
        <v>◯</v>
      </c>
      <c r="M265" s="188">
        <f>IFERROR(VLOOKUP($B$265,C_400,15,FALSE),DAY($B$265))</f>
        <v>21</v>
      </c>
      <c r="N265" s="188" t="str">
        <f>IFERROR(VLOOKUP($B$265,C_410,14,FALSE),DAY($B$265))</f>
        <v>◯</v>
      </c>
      <c r="O265" s="188" t="str">
        <f>IFERROR(VLOOKUP($B$265,C_415,13,FALSE),DAY($B$265))</f>
        <v>◯</v>
      </c>
      <c r="P265" s="188" t="str">
        <f>IFERROR(VLOOKUP($B$265,C_420,12,FALSE),DAY($B$265))</f>
        <v>◯</v>
      </c>
      <c r="Q265" s="188" t="str">
        <f>IFERROR(VLOOKUP($B$265,C_430,11,FALSE),DAY($B$265))</f>
        <v>◯</v>
      </c>
      <c r="R265" s="188" t="str">
        <f>IFERROR(VLOOKUP($B$265,C_440,10,FALSE),DAY($B$265))</f>
        <v>◯</v>
      </c>
      <c r="S265" s="188" t="str">
        <f>IFERROR(VLOOKUP($B$265,C_450,9,FALSE),DAY($B$265))</f>
        <v>◯</v>
      </c>
      <c r="T265" s="188" t="str">
        <f>IFERROR(VLOOKUP($B$265,C_460,8,FALSE),DAY($B$265))</f>
        <v>◯</v>
      </c>
      <c r="U265" s="188" t="str">
        <f>IFERROR(VLOOKUP($B$265,C_470,7,FALSE),DAY($B$265))</f>
        <v>◯</v>
      </c>
      <c r="V265" s="188" t="str">
        <f>IFERROR(VLOOKUP($B$265,C_480,6,FALSE),DAY($B$265))</f>
        <v>◯</v>
      </c>
      <c r="W265" s="188" t="str">
        <f>IFERROR(VLOOKUP($B$265,C_490,5,FALSE),DAY($B$265))</f>
        <v>◯</v>
      </c>
      <c r="X265" s="188" t="str">
        <f>IFERROR(VLOOKUP($B$265,C_600,4,FALSE),DAY($B$265))</f>
        <v>◯</v>
      </c>
      <c r="Y265" s="188" t="str">
        <f>IFERROR(VLOOKUP($B$265,C_610,3,FALSE),DAY($B$265))</f>
        <v>◯</v>
      </c>
      <c r="Z265" s="188" t="str">
        <f>IFERROR(VLOOKUP($B$265,C_620,2,FALSE),DAY($B$265))</f>
        <v>◯</v>
      </c>
    </row>
    <row r="266" spans="1:26">
      <c r="A266" s="128" t="s">
        <v>107</v>
      </c>
      <c r="B266" s="187">
        <v>42084</v>
      </c>
      <c r="C266" s="188" t="str">
        <f>IFERROR(VLOOKUP($B$266,C_100,25,FALSE),DAY($B$266))</f>
        <v>◯</v>
      </c>
      <c r="D266" s="188" t="str">
        <f>IFERROR(VLOOKUP($B$266,C_120,24,FALSE),DAY($B$266))</f>
        <v>◯</v>
      </c>
      <c r="E266" s="188">
        <f>IFERROR(VLOOKUP($B$266,C_130,23,FALSE),DAY($B$266))</f>
        <v>22</v>
      </c>
      <c r="F266" s="188">
        <f>IFERROR(VLOOKUP($B$266,C_400B,22,FALSE),DAY($B$266))</f>
        <v>22</v>
      </c>
      <c r="G266" s="188" t="str">
        <f>IFERROR(VLOOKUP($B$266,C_140,21,FALSE),DAY($B$266))</f>
        <v>◯</v>
      </c>
      <c r="H266" s="188" t="str">
        <f>IFERROR(VLOOKUP($B$266,C_150,20,FALSE),DAY($B$266))</f>
        <v>◯</v>
      </c>
      <c r="I266" s="188" t="str">
        <f>IFERROR(VLOOKUP($B$266,C_200,19,FALSE),DAY($B$266))</f>
        <v>◯</v>
      </c>
      <c r="J266" s="188" t="str">
        <f>IFERROR(VLOOKUP($B$266,C_210,18,FALSE),DAY($B$266))</f>
        <v>◯</v>
      </c>
      <c r="K266" s="188" t="str">
        <f>IFERROR(VLOOKUP($B$266,C_350,17,FALSE),DAY($B$266))</f>
        <v>◯</v>
      </c>
      <c r="L266" s="188" t="str">
        <f>IFERROR(VLOOKUP($B$266,C_355,16,FALSE),DAY($B$266))</f>
        <v>◯</v>
      </c>
      <c r="M266" s="188">
        <f>IFERROR(VLOOKUP($B$266,C_400,15,FALSE),DAY($B$266))</f>
        <v>22</v>
      </c>
      <c r="N266" s="188" t="str">
        <f>IFERROR(VLOOKUP($B$266,C_410,14,FALSE),DAY($B$266))</f>
        <v>◯</v>
      </c>
      <c r="O266" s="188" t="str">
        <f>IFERROR(VLOOKUP($B$266,C_415,13,FALSE),DAY($B$266))</f>
        <v>◯</v>
      </c>
      <c r="P266" s="188" t="str">
        <f>IFERROR(VLOOKUP($B$266,C_420,12,FALSE),DAY($B$266))</f>
        <v>◯</v>
      </c>
      <c r="Q266" s="188" t="str">
        <f>IFERROR(VLOOKUP($B$266,C_430,11,FALSE),DAY($B$266))</f>
        <v>◯</v>
      </c>
      <c r="R266" s="188" t="str">
        <f>IFERROR(VLOOKUP($B$266,C_440,10,FALSE),DAY($B$266))</f>
        <v>◯</v>
      </c>
      <c r="S266" s="188" t="str">
        <f>IFERROR(VLOOKUP($B$266,C_450,9,FALSE),DAY($B$266))</f>
        <v>◯</v>
      </c>
      <c r="T266" s="188" t="str">
        <f>IFERROR(VLOOKUP($B$266,C_460,8,FALSE),DAY($B$266))</f>
        <v>◯</v>
      </c>
      <c r="U266" s="188" t="str">
        <f>IFERROR(VLOOKUP($B$266,C_470,7,FALSE),DAY($B$266))</f>
        <v>◯</v>
      </c>
      <c r="V266" s="188" t="str">
        <f>IFERROR(VLOOKUP($B$266,C_480,6,FALSE),DAY($B$266))</f>
        <v>◯</v>
      </c>
      <c r="W266" s="188" t="str">
        <f>IFERROR(VLOOKUP($B$266,C_490,5,FALSE),DAY($B$266))</f>
        <v>◯</v>
      </c>
      <c r="X266" s="188" t="str">
        <f>IFERROR(VLOOKUP($B$266,C_600,4,FALSE),DAY($B$266))</f>
        <v>◯</v>
      </c>
      <c r="Y266" s="188" t="str">
        <f>IFERROR(VLOOKUP($B$266,C_610,3,FALSE),DAY($B$266))</f>
        <v>◯</v>
      </c>
      <c r="Z266" s="188" t="str">
        <f>IFERROR(VLOOKUP($B$266,C_620,2,FALSE),DAY($B$266))</f>
        <v>◯</v>
      </c>
    </row>
    <row r="267" spans="1:26">
      <c r="A267" s="182" t="s">
        <v>108</v>
      </c>
      <c r="B267" s="186">
        <v>42085</v>
      </c>
      <c r="C267" s="188">
        <f>IFERROR(VLOOKUP($B$267,C_100,25,FALSE),DAY($B$267))</f>
        <v>23</v>
      </c>
      <c r="D267" s="188">
        <f>IFERROR(VLOOKUP($B$267,C_120,24,FALSE),DAY($B$267))</f>
        <v>23</v>
      </c>
      <c r="E267" s="188">
        <f>IFERROR(VLOOKUP($B$267,C_130,23,FALSE),DAY($B$267))</f>
        <v>23</v>
      </c>
      <c r="F267" s="188">
        <f>IFERROR(VLOOKUP($B$267,C_400B,22,FALSE),DAY($B$267))</f>
        <v>23</v>
      </c>
      <c r="G267" s="188">
        <f>IFERROR(VLOOKUP($B$267,C_140,21,FALSE),DAY($B$267))</f>
        <v>23</v>
      </c>
      <c r="H267" s="188">
        <f>IFERROR(VLOOKUP($B$267,C_150,20,FALSE),DAY($B$267))</f>
        <v>23</v>
      </c>
      <c r="I267" s="188">
        <f>IFERROR(VLOOKUP($B$267,C_200,19,FALSE),DAY($B$267))</f>
        <v>23</v>
      </c>
      <c r="J267" s="188">
        <f>IFERROR(VLOOKUP($B$267,C_210,18,FALSE),DAY($B$267))</f>
        <v>23</v>
      </c>
      <c r="K267" s="188">
        <f>IFERROR(VLOOKUP($B$267,C_350,17,FALSE),DAY($B$267))</f>
        <v>23</v>
      </c>
      <c r="L267" s="188">
        <f>IFERROR(VLOOKUP($B$267,C_355,16,FALSE),DAY($B$267))</f>
        <v>23</v>
      </c>
      <c r="M267" s="188">
        <f>IFERROR(VLOOKUP($B$267,C_400,15,FALSE),DAY($B$267))</f>
        <v>23</v>
      </c>
      <c r="N267" s="188">
        <f>IFERROR(VLOOKUP($B$267,C_410,14,FALSE),DAY($B$267))</f>
        <v>23</v>
      </c>
      <c r="O267" s="188">
        <f>IFERROR(VLOOKUP($B$267,C_415,13,FALSE),DAY($B$267))</f>
        <v>23</v>
      </c>
      <c r="P267" s="188">
        <f>IFERROR(VLOOKUP($B$267,C_420,12,FALSE),DAY($B$267))</f>
        <v>23</v>
      </c>
      <c r="Q267" s="188">
        <f>IFERROR(VLOOKUP($B$267,C_430,11,FALSE),DAY($B$267))</f>
        <v>23</v>
      </c>
      <c r="R267" s="188">
        <f>IFERROR(VLOOKUP($B$267,C_440,10,FALSE),DAY($B$267))</f>
        <v>23</v>
      </c>
      <c r="S267" s="188">
        <f>IFERROR(VLOOKUP($B$267,C_450,9,FALSE),DAY($B$267))</f>
        <v>23</v>
      </c>
      <c r="T267" s="188">
        <f>IFERROR(VLOOKUP($B$267,C_460,8,FALSE),DAY($B$267))</f>
        <v>23</v>
      </c>
      <c r="U267" s="188">
        <f>IFERROR(VLOOKUP($B$267,C_470,7,FALSE),DAY($B$267))</f>
        <v>23</v>
      </c>
      <c r="V267" s="188">
        <f>IFERROR(VLOOKUP($B$267,C_480,6,FALSE),DAY($B$267))</f>
        <v>23</v>
      </c>
      <c r="W267" s="188">
        <f>IFERROR(VLOOKUP($B$267,C_490,5,FALSE),DAY($B$267))</f>
        <v>23</v>
      </c>
      <c r="X267" s="188">
        <f>IFERROR(VLOOKUP($B$267,C_600,4,FALSE),DAY($B$267))</f>
        <v>23</v>
      </c>
      <c r="Y267" s="188">
        <f>IFERROR(VLOOKUP($B$267,C_610,3,FALSE),DAY($B$267))</f>
        <v>23</v>
      </c>
      <c r="Z267" s="188">
        <f>IFERROR(VLOOKUP($B$267,C_620,2,FALSE),DAY($B$267))</f>
        <v>23</v>
      </c>
    </row>
    <row r="268" spans="1:26">
      <c r="A268" s="182" t="s">
        <v>102</v>
      </c>
      <c r="B268" s="186">
        <v>42086</v>
      </c>
      <c r="C268" s="188">
        <f>IFERROR(VLOOKUP($B$268,C_100,25,FALSE),DAY($B$268))</f>
        <v>24</v>
      </c>
      <c r="D268" s="188">
        <f>IFERROR(VLOOKUP($B$268,C_120,24,FALSE),DAY($B$268))</f>
        <v>24</v>
      </c>
      <c r="E268" s="188">
        <f>IFERROR(VLOOKUP($B$268,C_130,23,FALSE),DAY($B$268))</f>
        <v>24</v>
      </c>
      <c r="F268" s="188">
        <f>IFERROR(VLOOKUP($B$268,C_400B,22,FALSE),DAY($B$268))</f>
        <v>24</v>
      </c>
      <c r="G268" s="188">
        <f>IFERROR(VLOOKUP($B$268,C_140,21,FALSE),DAY($B$268))</f>
        <v>24</v>
      </c>
      <c r="H268" s="188">
        <f>IFERROR(VLOOKUP($B$268,C_150,20,FALSE),DAY($B$268))</f>
        <v>24</v>
      </c>
      <c r="I268" s="188">
        <f>IFERROR(VLOOKUP($B$268,C_200,19,FALSE),DAY($B$268))</f>
        <v>24</v>
      </c>
      <c r="J268" s="188">
        <f>IFERROR(VLOOKUP($B$268,C_210,18,FALSE),DAY($B$268))</f>
        <v>24</v>
      </c>
      <c r="K268" s="188">
        <f>IFERROR(VLOOKUP($B$268,C_350,17,FALSE),DAY($B$268))</f>
        <v>24</v>
      </c>
      <c r="L268" s="188">
        <f>IFERROR(VLOOKUP($B$268,C_355,16,FALSE),DAY($B$268))</f>
        <v>24</v>
      </c>
      <c r="M268" s="188">
        <f>IFERROR(VLOOKUP($B$268,C_400,15,FALSE),DAY($B$268))</f>
        <v>24</v>
      </c>
      <c r="N268" s="188">
        <f>IFERROR(VLOOKUP($B$268,C_410,14,FALSE),DAY($B$268))</f>
        <v>24</v>
      </c>
      <c r="O268" s="188">
        <f>IFERROR(VLOOKUP($B$268,C_415,13,FALSE),DAY($B$268))</f>
        <v>24</v>
      </c>
      <c r="P268" s="188">
        <f>IFERROR(VLOOKUP($B$268,C_420,12,FALSE),DAY($B$268))</f>
        <v>24</v>
      </c>
      <c r="Q268" s="188">
        <f>IFERROR(VLOOKUP($B$268,C_430,11,FALSE),DAY($B$268))</f>
        <v>24</v>
      </c>
      <c r="R268" s="188">
        <f>IFERROR(VLOOKUP($B$268,C_440,10,FALSE),DAY($B$268))</f>
        <v>24</v>
      </c>
      <c r="S268" s="188">
        <f>IFERROR(VLOOKUP($B$268,C_450,9,FALSE),DAY($B$268))</f>
        <v>24</v>
      </c>
      <c r="T268" s="188">
        <f>IFERROR(VLOOKUP($B$268,C_460,8,FALSE),DAY($B$268))</f>
        <v>24</v>
      </c>
      <c r="U268" s="188">
        <f>IFERROR(VLOOKUP($B$268,C_470,7,FALSE),DAY($B$268))</f>
        <v>24</v>
      </c>
      <c r="V268" s="188">
        <f>IFERROR(VLOOKUP($B$268,C_480,6,FALSE),DAY($B$268))</f>
        <v>24</v>
      </c>
      <c r="W268" s="188">
        <f>IFERROR(VLOOKUP($B$268,C_490,5,FALSE),DAY($B$268))</f>
        <v>24</v>
      </c>
      <c r="X268" s="188">
        <f>IFERROR(VLOOKUP($B$268,C_600,4,FALSE),DAY($B$268))</f>
        <v>24</v>
      </c>
      <c r="Y268" s="188">
        <f>IFERROR(VLOOKUP($B$268,C_610,3,FALSE),DAY($B$268))</f>
        <v>24</v>
      </c>
      <c r="Z268" s="188">
        <f>IFERROR(VLOOKUP($B$268,C_620,2,FALSE),DAY($B$268))</f>
        <v>24</v>
      </c>
    </row>
    <row r="269" spans="1:26">
      <c r="A269" s="128" t="s">
        <v>103</v>
      </c>
      <c r="B269" s="187">
        <v>42087</v>
      </c>
      <c r="C269" s="188">
        <f>IFERROR(VLOOKUP($B$269,C_100,25,FALSE),DAY($B$269))</f>
        <v>25</v>
      </c>
      <c r="D269" s="188">
        <f>IFERROR(VLOOKUP($B$269,C_120,24,FALSE),DAY($B$269))</f>
        <v>25</v>
      </c>
      <c r="E269" s="188">
        <f>IFERROR(VLOOKUP($B$269,C_130,23,FALSE),DAY($B$269))</f>
        <v>25</v>
      </c>
      <c r="F269" s="188">
        <f>IFERROR(VLOOKUP($B$269,C_400B,22,FALSE),DAY($B$269))</f>
        <v>25</v>
      </c>
      <c r="G269" s="188">
        <f>IFERROR(VLOOKUP($B$269,C_140,21,FALSE),DAY($B$269))</f>
        <v>25</v>
      </c>
      <c r="H269" s="188">
        <f>IFERROR(VLOOKUP($B$269,C_150,20,FALSE),DAY($B$269))</f>
        <v>25</v>
      </c>
      <c r="I269" s="188">
        <f>IFERROR(VLOOKUP($B$269,C_200,19,FALSE),DAY($B$269))</f>
        <v>25</v>
      </c>
      <c r="J269" s="188">
        <f>IFERROR(VLOOKUP($B$269,C_210,18,FALSE),DAY($B$269))</f>
        <v>25</v>
      </c>
      <c r="K269" s="188">
        <f>IFERROR(VLOOKUP($B$269,C_350,17,FALSE),DAY($B$269))</f>
        <v>25</v>
      </c>
      <c r="L269" s="188">
        <f>IFERROR(VLOOKUP($B$269,C_355,16,FALSE),DAY($B$269))</f>
        <v>25</v>
      </c>
      <c r="M269" s="188">
        <f>IFERROR(VLOOKUP($B$269,C_400,15,FALSE),DAY($B$269))</f>
        <v>25</v>
      </c>
      <c r="N269" s="188" t="str">
        <f>IFERROR(VLOOKUP($B$269,C_410,14,FALSE),DAY($B$269))</f>
        <v>◯</v>
      </c>
      <c r="O269" s="188" t="str">
        <f>IFERROR(VLOOKUP($B$269,C_415,13,FALSE),DAY($B$269))</f>
        <v>◯</v>
      </c>
      <c r="P269" s="188">
        <f>IFERROR(VLOOKUP($B$269,C_420,12,FALSE),DAY($B$269))</f>
        <v>25</v>
      </c>
      <c r="Q269" s="188" t="str">
        <f>IFERROR(VLOOKUP($B$269,C_430,11,FALSE),DAY($B$269))</f>
        <v>◯</v>
      </c>
      <c r="R269" s="188" t="str">
        <f>IFERROR(VLOOKUP($B$269,C_440,10,FALSE),DAY($B$269))</f>
        <v>◯</v>
      </c>
      <c r="S269" s="188">
        <f>IFERROR(VLOOKUP($B$269,C_450,9,FALSE),DAY($B$269))</f>
        <v>25</v>
      </c>
      <c r="T269" s="188">
        <f>IFERROR(VLOOKUP($B$269,C_460,8,FALSE),DAY($B$269))</f>
        <v>25</v>
      </c>
      <c r="U269" s="188" t="str">
        <f>IFERROR(VLOOKUP($B$269,C_470,7,FALSE),DAY($B$269))</f>
        <v>◯</v>
      </c>
      <c r="V269" s="188" t="str">
        <f>IFERROR(VLOOKUP($B$269,C_480,6,FALSE),DAY($B$269))</f>
        <v>◯</v>
      </c>
      <c r="W269" s="188" t="str">
        <f>IFERROR(VLOOKUP($B$269,C_490,5,FALSE),DAY($B$269))</f>
        <v>◯</v>
      </c>
      <c r="X269" s="188">
        <f>IFERROR(VLOOKUP($B$269,C_600,4,FALSE),DAY($B$269))</f>
        <v>25</v>
      </c>
      <c r="Y269" s="188">
        <f>IFERROR(VLOOKUP($B$269,C_610,3,FALSE),DAY($B$269))</f>
        <v>25</v>
      </c>
      <c r="Z269" s="188">
        <f>IFERROR(VLOOKUP($B$269,C_620,2,FALSE),DAY($B$269))</f>
        <v>25</v>
      </c>
    </row>
    <row r="270" spans="1:26">
      <c r="A270" s="128" t="s">
        <v>104</v>
      </c>
      <c r="B270" s="187">
        <v>42088</v>
      </c>
      <c r="C270" s="188">
        <f>IFERROR(VLOOKUP($B$270,C_100,25,FALSE),DAY($B$270))</f>
        <v>26</v>
      </c>
      <c r="D270" s="188">
        <f>IFERROR(VLOOKUP($B$270,C_120,24,FALSE),DAY($B$270))</f>
        <v>26</v>
      </c>
      <c r="E270" s="188">
        <f>IFERROR(VLOOKUP($B$270,C_130,23,FALSE),DAY($B$270))</f>
        <v>26</v>
      </c>
      <c r="F270" s="188">
        <f>IFERROR(VLOOKUP($B$270,C_400B,22,FALSE),DAY($B$270))</f>
        <v>26</v>
      </c>
      <c r="G270" s="188">
        <f>IFERROR(VLOOKUP($B$270,C_140,21,FALSE),DAY($B$270))</f>
        <v>26</v>
      </c>
      <c r="H270" s="188">
        <f>IFERROR(VLOOKUP($B$270,C_150,20,FALSE),DAY($B$270))</f>
        <v>26</v>
      </c>
      <c r="I270" s="188">
        <f>IFERROR(VLOOKUP($B$270,C_200,19,FALSE),DAY($B$270))</f>
        <v>26</v>
      </c>
      <c r="J270" s="188">
        <f>IFERROR(VLOOKUP($B$270,C_210,18,FALSE),DAY($B$270))</f>
        <v>26</v>
      </c>
      <c r="K270" s="188">
        <f>IFERROR(VLOOKUP($B$270,C_350,17,FALSE),DAY($B$270))</f>
        <v>26</v>
      </c>
      <c r="L270" s="188">
        <f>IFERROR(VLOOKUP($B$270,C_355,16,FALSE),DAY($B$270))</f>
        <v>26</v>
      </c>
      <c r="M270" s="188">
        <f>IFERROR(VLOOKUP($B$270,C_400,15,FALSE),DAY($B$270))</f>
        <v>26</v>
      </c>
      <c r="N270" s="188">
        <f>IFERROR(VLOOKUP($B$270,C_410,14,FALSE),DAY($B$270))</f>
        <v>26</v>
      </c>
      <c r="O270" s="188">
        <f>IFERROR(VLOOKUP($B$270,C_415,13,FALSE),DAY($B$270))</f>
        <v>26</v>
      </c>
      <c r="P270" s="188">
        <f>IFERROR(VLOOKUP($B$270,C_420,12,FALSE),DAY($B$270))</f>
        <v>26</v>
      </c>
      <c r="Q270" s="188">
        <f>IFERROR(VLOOKUP($B$270,C_430,11,FALSE),DAY($B$270))</f>
        <v>26</v>
      </c>
      <c r="R270" s="188">
        <f>IFERROR(VLOOKUP($B$270,C_440,10,FALSE),DAY($B$270))</f>
        <v>26</v>
      </c>
      <c r="S270" s="188">
        <f>IFERROR(VLOOKUP($B$270,C_450,9,FALSE),DAY($B$270))</f>
        <v>26</v>
      </c>
      <c r="T270" s="188">
        <f>IFERROR(VLOOKUP($B$270,C_460,8,FALSE),DAY($B$270))</f>
        <v>26</v>
      </c>
      <c r="U270" s="188">
        <f>IFERROR(VLOOKUP($B$270,C_470,7,FALSE),DAY($B$270))</f>
        <v>26</v>
      </c>
      <c r="V270" s="188">
        <f>IFERROR(VLOOKUP($B$270,C_480,6,FALSE),DAY($B$270))</f>
        <v>26</v>
      </c>
      <c r="W270" s="188">
        <f>IFERROR(VLOOKUP($B$270,C_490,5,FALSE),DAY($B$270))</f>
        <v>26</v>
      </c>
      <c r="X270" s="188">
        <f>IFERROR(VLOOKUP($B$270,C_600,4,FALSE),DAY($B$270))</f>
        <v>26</v>
      </c>
      <c r="Y270" s="188">
        <f>IFERROR(VLOOKUP($B$270,C_610,3,FALSE),DAY($B$270))</f>
        <v>26</v>
      </c>
      <c r="Z270" s="188">
        <f>IFERROR(VLOOKUP($B$270,C_620,2,FALSE),DAY($B$270))</f>
        <v>26</v>
      </c>
    </row>
    <row r="271" spans="1:26">
      <c r="A271" s="128" t="s">
        <v>105</v>
      </c>
      <c r="B271" s="187">
        <v>42089</v>
      </c>
      <c r="C271" s="188">
        <f>IFERROR(VLOOKUP($B$271,C_100,25,FALSE),DAY($B$271))</f>
        <v>27</v>
      </c>
      <c r="D271" s="188">
        <f>IFERROR(VLOOKUP($B$271,C_120,24,FALSE),DAY($B$271))</f>
        <v>27</v>
      </c>
      <c r="E271" s="188">
        <f>IFERROR(VLOOKUP($B$271,C_130,23,FALSE),DAY($B$271))</f>
        <v>27</v>
      </c>
      <c r="F271" s="188">
        <f>IFERROR(VLOOKUP($B$271,C_400B,22,FALSE),DAY($B$271))</f>
        <v>27</v>
      </c>
      <c r="G271" s="188">
        <f>IFERROR(VLOOKUP($B$271,C_140,21,FALSE),DAY($B$271))</f>
        <v>27</v>
      </c>
      <c r="H271" s="188">
        <f>IFERROR(VLOOKUP($B$271,C_150,20,FALSE),DAY($B$271))</f>
        <v>27</v>
      </c>
      <c r="I271" s="188">
        <f>IFERROR(VLOOKUP($B$271,C_200,19,FALSE),DAY($B$271))</f>
        <v>27</v>
      </c>
      <c r="J271" s="188">
        <f>IFERROR(VLOOKUP($B$271,C_210,18,FALSE),DAY($B$271))</f>
        <v>27</v>
      </c>
      <c r="K271" s="188">
        <f>IFERROR(VLOOKUP($B$271,C_350,17,FALSE),DAY($B$271))</f>
        <v>27</v>
      </c>
      <c r="L271" s="188">
        <f>IFERROR(VLOOKUP($B$271,C_355,16,FALSE),DAY($B$271))</f>
        <v>27</v>
      </c>
      <c r="M271" s="188">
        <f>IFERROR(VLOOKUP($B$271,C_400,15,FALSE),DAY($B$271))</f>
        <v>27</v>
      </c>
      <c r="N271" s="188">
        <f>IFERROR(VLOOKUP($B$271,C_410,14,FALSE),DAY($B$271))</f>
        <v>27</v>
      </c>
      <c r="O271" s="188">
        <f>IFERROR(VLOOKUP($B$271,C_415,13,FALSE),DAY($B$271))</f>
        <v>27</v>
      </c>
      <c r="P271" s="188">
        <f>IFERROR(VLOOKUP($B$271,C_420,12,FALSE),DAY($B$271))</f>
        <v>27</v>
      </c>
      <c r="Q271" s="188">
        <f>IFERROR(VLOOKUP($B$271,C_430,11,FALSE),DAY($B$271))</f>
        <v>27</v>
      </c>
      <c r="R271" s="188">
        <f>IFERROR(VLOOKUP($B$271,C_440,10,FALSE),DAY($B$271))</f>
        <v>27</v>
      </c>
      <c r="S271" s="188">
        <f>IFERROR(VLOOKUP($B$271,C_450,9,FALSE),DAY($B$271))</f>
        <v>27</v>
      </c>
      <c r="T271" s="188">
        <f>IFERROR(VLOOKUP($B$271,C_460,8,FALSE),DAY($B$271))</f>
        <v>27</v>
      </c>
      <c r="U271" s="188">
        <f>IFERROR(VLOOKUP($B$271,C_470,7,FALSE),DAY($B$271))</f>
        <v>27</v>
      </c>
      <c r="V271" s="188">
        <f>IFERROR(VLOOKUP($B$271,C_480,6,FALSE),DAY($B$271))</f>
        <v>27</v>
      </c>
      <c r="W271" s="188">
        <f>IFERROR(VLOOKUP($B$271,C_490,5,FALSE),DAY($B$271))</f>
        <v>27</v>
      </c>
      <c r="X271" s="188">
        <f>IFERROR(VLOOKUP($B$271,C_600,4,FALSE),DAY($B$271))</f>
        <v>27</v>
      </c>
      <c r="Y271" s="188">
        <f>IFERROR(VLOOKUP($B$271,C_610,3,FALSE),DAY($B$271))</f>
        <v>27</v>
      </c>
      <c r="Z271" s="188">
        <f>IFERROR(VLOOKUP($B$271,C_620,2,FALSE),DAY($B$271))</f>
        <v>27</v>
      </c>
    </row>
    <row r="272" spans="1:26">
      <c r="A272" s="128" t="s">
        <v>106</v>
      </c>
      <c r="B272" s="187">
        <v>42090</v>
      </c>
      <c r="C272" s="188">
        <f>IFERROR(VLOOKUP($B$272,C_100,25,FALSE),DAY($B$272))</f>
        <v>28</v>
      </c>
      <c r="D272" s="188">
        <f>IFERROR(VLOOKUP($B$272,C_120,24,FALSE),DAY($B$272))</f>
        <v>28</v>
      </c>
      <c r="E272" s="188">
        <f>IFERROR(VLOOKUP($B$272,C_130,23,FALSE),DAY($B$272))</f>
        <v>28</v>
      </c>
      <c r="F272" s="188">
        <f>IFERROR(VLOOKUP($B$272,C_400B,22,FALSE),DAY($B$272))</f>
        <v>28</v>
      </c>
      <c r="G272" s="188">
        <f>IFERROR(VLOOKUP($B$272,C_140,21,FALSE),DAY($B$272))</f>
        <v>28</v>
      </c>
      <c r="H272" s="188">
        <f>IFERROR(VLOOKUP($B$272,C_150,20,FALSE),DAY($B$272))</f>
        <v>28</v>
      </c>
      <c r="I272" s="188">
        <f>IFERROR(VLOOKUP($B$272,C_200,19,FALSE),DAY($B$272))</f>
        <v>28</v>
      </c>
      <c r="J272" s="188">
        <f>IFERROR(VLOOKUP($B$272,C_210,18,FALSE),DAY($B$272))</f>
        <v>28</v>
      </c>
      <c r="K272" s="188">
        <f>IFERROR(VLOOKUP($B$272,C_350,17,FALSE),DAY($B$272))</f>
        <v>28</v>
      </c>
      <c r="L272" s="188">
        <f>IFERROR(VLOOKUP($B$272,C_355,16,FALSE),DAY($B$272))</f>
        <v>28</v>
      </c>
      <c r="M272" s="188">
        <f>IFERROR(VLOOKUP($B$272,C_400,15,FALSE),DAY($B$272))</f>
        <v>28</v>
      </c>
      <c r="N272" s="188">
        <f>IFERROR(VLOOKUP($B$272,C_410,14,FALSE),DAY($B$272))</f>
        <v>28</v>
      </c>
      <c r="O272" s="188">
        <f>IFERROR(VLOOKUP($B$272,C_415,13,FALSE),DAY($B$272))</f>
        <v>28</v>
      </c>
      <c r="P272" s="188">
        <f>IFERROR(VLOOKUP($B$272,C_420,12,FALSE),DAY($B$272))</f>
        <v>28</v>
      </c>
      <c r="Q272" s="188">
        <f>IFERROR(VLOOKUP($B$272,C_430,11,FALSE),DAY($B$272))</f>
        <v>28</v>
      </c>
      <c r="R272" s="188">
        <f>IFERROR(VLOOKUP($B$272,C_440,10,FALSE),DAY($B$272))</f>
        <v>28</v>
      </c>
      <c r="S272" s="188">
        <f>IFERROR(VLOOKUP($B$272,C_450,9,FALSE),DAY($B$272))</f>
        <v>28</v>
      </c>
      <c r="T272" s="188">
        <f>IFERROR(VLOOKUP($B$272,C_460,8,FALSE),DAY($B$272))</f>
        <v>28</v>
      </c>
      <c r="U272" s="188">
        <f>IFERROR(VLOOKUP($B$272,C_470,7,FALSE),DAY($B$272))</f>
        <v>28</v>
      </c>
      <c r="V272" s="188">
        <f>IFERROR(VLOOKUP($B$272,C_480,6,FALSE),DAY($B$272))</f>
        <v>28</v>
      </c>
      <c r="W272" s="188">
        <f>IFERROR(VLOOKUP($B$272,C_490,5,FALSE),DAY($B$272))</f>
        <v>28</v>
      </c>
      <c r="X272" s="188">
        <f>IFERROR(VLOOKUP($B$272,C_600,4,FALSE),DAY($B$272))</f>
        <v>28</v>
      </c>
      <c r="Y272" s="188">
        <f>IFERROR(VLOOKUP($B$272,C_610,3,FALSE),DAY($B$272))</f>
        <v>28</v>
      </c>
      <c r="Z272" s="188">
        <f>IFERROR(VLOOKUP($B$272,C_620,2,FALSE),DAY($B$272))</f>
        <v>28</v>
      </c>
    </row>
    <row r="273" spans="1:26">
      <c r="A273" s="128" t="s">
        <v>107</v>
      </c>
      <c r="B273" s="187">
        <v>42091</v>
      </c>
      <c r="C273" s="188">
        <f>IFERROR(VLOOKUP($B$273,C_100,25,FALSE),DAY($B$273))</f>
        <v>29</v>
      </c>
      <c r="D273" s="188">
        <f>IFERROR(VLOOKUP($B$273,C_120,24,FALSE),DAY($B$273))</f>
        <v>29</v>
      </c>
      <c r="E273" s="188">
        <f>IFERROR(VLOOKUP($B$273,C_130,23,FALSE),DAY($B$273))</f>
        <v>29</v>
      </c>
      <c r="F273" s="188">
        <f>IFERROR(VLOOKUP($B$273,C_400B,22,FALSE),DAY($B$273))</f>
        <v>29</v>
      </c>
      <c r="G273" s="188">
        <f>IFERROR(VLOOKUP($B$273,C_140,21,FALSE),DAY($B$273))</f>
        <v>29</v>
      </c>
      <c r="H273" s="188">
        <f>IFERROR(VLOOKUP($B$273,C_150,20,FALSE),DAY($B$273))</f>
        <v>29</v>
      </c>
      <c r="I273" s="188">
        <f>IFERROR(VLOOKUP($B$273,C_200,19,FALSE),DAY($B$273))</f>
        <v>29</v>
      </c>
      <c r="J273" s="188">
        <f>IFERROR(VLOOKUP($B$273,C_210,18,FALSE),DAY($B$273))</f>
        <v>29</v>
      </c>
      <c r="K273" s="188">
        <f>IFERROR(VLOOKUP($B$273,C_350,17,FALSE),DAY($B$273))</f>
        <v>29</v>
      </c>
      <c r="L273" s="188">
        <f>IFERROR(VLOOKUP($B$273,C_355,16,FALSE),DAY($B$273))</f>
        <v>29</v>
      </c>
      <c r="M273" s="188">
        <f>IFERROR(VLOOKUP($B$273,C_400,15,FALSE),DAY($B$273))</f>
        <v>29</v>
      </c>
      <c r="N273" s="188">
        <f>IFERROR(VLOOKUP($B$273,C_410,14,FALSE),DAY($B$273))</f>
        <v>29</v>
      </c>
      <c r="O273" s="188">
        <f>IFERROR(VLOOKUP($B$273,C_415,13,FALSE),DAY($B$273))</f>
        <v>29</v>
      </c>
      <c r="P273" s="188">
        <f>IFERROR(VLOOKUP($B$273,C_420,12,FALSE),DAY($B$273))</f>
        <v>29</v>
      </c>
      <c r="Q273" s="188">
        <f>IFERROR(VLOOKUP($B$273,C_430,11,FALSE),DAY($B$273))</f>
        <v>29</v>
      </c>
      <c r="R273" s="188">
        <f>IFERROR(VLOOKUP($B$273,C_440,10,FALSE),DAY($B$273))</f>
        <v>29</v>
      </c>
      <c r="S273" s="188">
        <f>IFERROR(VLOOKUP($B$273,C_450,9,FALSE),DAY($B$273))</f>
        <v>29</v>
      </c>
      <c r="T273" s="188">
        <f>IFERROR(VLOOKUP($B$273,C_460,8,FALSE),DAY($B$273))</f>
        <v>29</v>
      </c>
      <c r="U273" s="188">
        <f>IFERROR(VLOOKUP($B$273,C_470,7,FALSE),DAY($B$273))</f>
        <v>29</v>
      </c>
      <c r="V273" s="188">
        <f>IFERROR(VLOOKUP($B$273,C_480,6,FALSE),DAY($B$273))</f>
        <v>29</v>
      </c>
      <c r="W273" s="188">
        <f>IFERROR(VLOOKUP($B$273,C_490,5,FALSE),DAY($B$273))</f>
        <v>29</v>
      </c>
      <c r="X273" s="188">
        <f>IFERROR(VLOOKUP($B$273,C_600,4,FALSE),DAY($B$273))</f>
        <v>29</v>
      </c>
      <c r="Y273" s="188">
        <f>IFERROR(VLOOKUP($B$273,C_610,3,FALSE),DAY($B$273))</f>
        <v>29</v>
      </c>
      <c r="Z273" s="188">
        <f>IFERROR(VLOOKUP($B$273,C_620,2,FALSE),DAY($B$273))</f>
        <v>29</v>
      </c>
    </row>
    <row r="274" spans="1:26">
      <c r="A274" s="182" t="s">
        <v>108</v>
      </c>
      <c r="B274" s="186">
        <v>42092</v>
      </c>
      <c r="C274" s="188">
        <f>IFERROR(VLOOKUP($B$274,C_100,25,FALSE),DAY($B$274))</f>
        <v>30</v>
      </c>
      <c r="D274" s="188">
        <f>IFERROR(VLOOKUP($B$274,C_120,24,FALSE),DAY($B$274))</f>
        <v>30</v>
      </c>
      <c r="E274" s="188">
        <f>IFERROR(VLOOKUP($B$274,C_130,23,FALSE),DAY($B$274))</f>
        <v>30</v>
      </c>
      <c r="F274" s="188">
        <f>IFERROR(VLOOKUP($B$274,C_400B,22,FALSE),DAY($B$274))</f>
        <v>30</v>
      </c>
      <c r="G274" s="188">
        <f>IFERROR(VLOOKUP($B$274,C_140,21,FALSE),DAY($B$274))</f>
        <v>30</v>
      </c>
      <c r="H274" s="188">
        <f>IFERROR(VLOOKUP($B$274,C_150,20,FALSE),DAY($B$274))</f>
        <v>30</v>
      </c>
      <c r="I274" s="188">
        <f>IFERROR(VLOOKUP($B$274,C_200,19,FALSE),DAY($B$274))</f>
        <v>30</v>
      </c>
      <c r="J274" s="188">
        <f>IFERROR(VLOOKUP($B$274,C_210,18,FALSE),DAY($B$274))</f>
        <v>30</v>
      </c>
      <c r="K274" s="188">
        <f>IFERROR(VLOOKUP($B$274,C_350,17,FALSE),DAY($B$274))</f>
        <v>30</v>
      </c>
      <c r="L274" s="188">
        <f>IFERROR(VLOOKUP($B$274,C_355,16,FALSE),DAY($B$274))</f>
        <v>30</v>
      </c>
      <c r="M274" s="188">
        <f>IFERROR(VLOOKUP($B$274,C_400,15,FALSE),DAY($B$274))</f>
        <v>30</v>
      </c>
      <c r="N274" s="188">
        <f>IFERROR(VLOOKUP($B$274,C_410,14,FALSE),DAY($B$274))</f>
        <v>30</v>
      </c>
      <c r="O274" s="188">
        <f>IFERROR(VLOOKUP($B$274,C_415,13,FALSE),DAY($B$274))</f>
        <v>30</v>
      </c>
      <c r="P274" s="188">
        <f>IFERROR(VLOOKUP($B$274,C_420,12,FALSE),DAY($B$274))</f>
        <v>30</v>
      </c>
      <c r="Q274" s="188">
        <f>IFERROR(VLOOKUP($B$274,C_430,11,FALSE),DAY($B$274))</f>
        <v>30</v>
      </c>
      <c r="R274" s="188">
        <f>IFERROR(VLOOKUP($B$274,C_440,10,FALSE),DAY($B$274))</f>
        <v>30</v>
      </c>
      <c r="S274" s="188">
        <f>IFERROR(VLOOKUP($B$274,C_450,9,FALSE),DAY($B$274))</f>
        <v>30</v>
      </c>
      <c r="T274" s="188">
        <f>IFERROR(VLOOKUP($B$274,C_460,8,FALSE),DAY($B$274))</f>
        <v>30</v>
      </c>
      <c r="U274" s="188">
        <f>IFERROR(VLOOKUP($B$274,C_470,7,FALSE),DAY($B$274))</f>
        <v>30</v>
      </c>
      <c r="V274" s="188">
        <f>IFERROR(VLOOKUP($B$274,C_480,6,FALSE),DAY($B$274))</f>
        <v>30</v>
      </c>
      <c r="W274" s="188">
        <f>IFERROR(VLOOKUP($B$274,C_490,5,FALSE),DAY($B$274))</f>
        <v>30</v>
      </c>
      <c r="X274" s="188">
        <f>IFERROR(VLOOKUP($B$274,C_600,4,FALSE),DAY($B$274))</f>
        <v>30</v>
      </c>
      <c r="Y274" s="188">
        <f>IFERROR(VLOOKUP($B$274,C_610,3,FALSE),DAY($B$274))</f>
        <v>30</v>
      </c>
      <c r="Z274" s="188">
        <f>IFERROR(VLOOKUP($B$274,C_620,2,FALSE),DAY($B$274))</f>
        <v>30</v>
      </c>
    </row>
    <row r="275" spans="1:26">
      <c r="A275" s="182" t="s">
        <v>102</v>
      </c>
      <c r="B275" s="186">
        <v>42093</v>
      </c>
      <c r="C275" s="188">
        <f>IFERROR(VLOOKUP($B$275,C_100,25,FALSE),DAY($B$275))</f>
        <v>31</v>
      </c>
      <c r="D275" s="188">
        <f>IFERROR(VLOOKUP($B$275,C_120,24,FALSE),DAY($B$275))</f>
        <v>31</v>
      </c>
      <c r="E275" s="188">
        <f>IFERROR(VLOOKUP($B$275,C_130,23,FALSE),DAY($B$275))</f>
        <v>31</v>
      </c>
      <c r="F275" s="188">
        <f>IFERROR(VLOOKUP($B$275,C_400B,22,FALSE),DAY($B$275))</f>
        <v>31</v>
      </c>
      <c r="G275" s="188">
        <f>IFERROR(VLOOKUP($B$275,C_140,21,FALSE),DAY($B$275))</f>
        <v>31</v>
      </c>
      <c r="H275" s="188">
        <f>IFERROR(VLOOKUP($B$275,C_150,20,FALSE),DAY($B$275))</f>
        <v>31</v>
      </c>
      <c r="I275" s="188">
        <f>IFERROR(VLOOKUP($B$275,C_200,19,FALSE),DAY($B$275))</f>
        <v>31</v>
      </c>
      <c r="J275" s="188">
        <f>IFERROR(VLOOKUP($B$275,C_210,18,FALSE),DAY($B$275))</f>
        <v>31</v>
      </c>
      <c r="K275" s="188">
        <f>IFERROR(VLOOKUP($B$275,C_350,17,FALSE),DAY($B$275))</f>
        <v>31</v>
      </c>
      <c r="L275" s="188">
        <f>IFERROR(VLOOKUP($B$275,C_355,16,FALSE),DAY($B$275))</f>
        <v>31</v>
      </c>
      <c r="M275" s="188">
        <f>IFERROR(VLOOKUP($B$275,C_400,15,FALSE),DAY($B$275))</f>
        <v>31</v>
      </c>
      <c r="N275" s="188">
        <f>IFERROR(VLOOKUP($B$275,C_410,14,FALSE),DAY($B$275))</f>
        <v>31</v>
      </c>
      <c r="O275" s="188">
        <f>IFERROR(VLOOKUP($B$275,C_415,13,FALSE),DAY($B$275))</f>
        <v>31</v>
      </c>
      <c r="P275" s="188">
        <f>IFERROR(VLOOKUP($B$275,C_420,12,FALSE),DAY($B$275))</f>
        <v>31</v>
      </c>
      <c r="Q275" s="188">
        <f>IFERROR(VLOOKUP($B$275,C_430,11,FALSE),DAY($B$275))</f>
        <v>31</v>
      </c>
      <c r="R275" s="188">
        <f>IFERROR(VLOOKUP($B$275,C_440,10,FALSE),DAY($B$275))</f>
        <v>31</v>
      </c>
      <c r="S275" s="188">
        <f>IFERROR(VLOOKUP($B$275,C_450,9,FALSE),DAY($B$275))</f>
        <v>31</v>
      </c>
      <c r="T275" s="188">
        <f>IFERROR(VLOOKUP($B$275,C_460,8,FALSE),DAY($B$275))</f>
        <v>31</v>
      </c>
      <c r="U275" s="188">
        <f>IFERROR(VLOOKUP($B$275,C_470,7,FALSE),DAY($B$275))</f>
        <v>31</v>
      </c>
      <c r="V275" s="188">
        <f>IFERROR(VLOOKUP($B$275,C_480,6,FALSE),DAY($B$275))</f>
        <v>31</v>
      </c>
      <c r="W275" s="188">
        <f>IFERROR(VLOOKUP($B$275,C_490,5,FALSE),DAY($B$275))</f>
        <v>31</v>
      </c>
      <c r="X275" s="188">
        <f>IFERROR(VLOOKUP($B$275,C_600,4,FALSE),DAY($B$275))</f>
        <v>31</v>
      </c>
      <c r="Y275" s="188">
        <f>IFERROR(VLOOKUP($B$275,C_610,3,FALSE),DAY($B$275))</f>
        <v>31</v>
      </c>
      <c r="Z275" s="188">
        <f>IFERROR(VLOOKUP($B$275,C_620,2,FALSE),DAY($B$275))</f>
        <v>31</v>
      </c>
    </row>
    <row r="276" spans="1:26">
      <c r="A276" s="128" t="s">
        <v>103</v>
      </c>
      <c r="B276" s="187">
        <v>42094</v>
      </c>
      <c r="C276" s="188">
        <f>IFERROR(VLOOKUP($B$276,C_100,25,FALSE),DAY($B$276))</f>
        <v>1</v>
      </c>
      <c r="D276" s="188">
        <f>IFERROR(VLOOKUP($B$276,C_120,24,FALSE),DAY($B$276))</f>
        <v>1</v>
      </c>
      <c r="E276" s="188">
        <f>IFERROR(VLOOKUP($B$276,C_130,23,FALSE),DAY($B$276))</f>
        <v>1</v>
      </c>
      <c r="F276" s="188">
        <f>IFERROR(VLOOKUP($B$276,C_400B,22,FALSE),DAY($B$276))</f>
        <v>1</v>
      </c>
      <c r="G276" s="188">
        <f>IFERROR(VLOOKUP($B$276,C_140,21,FALSE),DAY($B$276))</f>
        <v>1</v>
      </c>
      <c r="H276" s="188">
        <f>IFERROR(VLOOKUP($B$276,C_150,20,FALSE),DAY($B$276))</f>
        <v>1</v>
      </c>
      <c r="I276" s="188">
        <f>IFERROR(VLOOKUP($B$276,C_200,19,FALSE),DAY($B$276))</f>
        <v>1</v>
      </c>
      <c r="J276" s="188">
        <f>IFERROR(VLOOKUP($B$276,C_210,18,FALSE),DAY($B$276))</f>
        <v>1</v>
      </c>
      <c r="K276" s="188">
        <f>IFERROR(VLOOKUP($B$276,C_350,17,FALSE),DAY($B$276))</f>
        <v>1</v>
      </c>
      <c r="L276" s="188">
        <f>IFERROR(VLOOKUP($B$276,C_355,16,FALSE),DAY($B$276))</f>
        <v>1</v>
      </c>
      <c r="M276" s="188">
        <f>IFERROR(VLOOKUP($B$276,C_400,15,FALSE),DAY($B$276))</f>
        <v>1</v>
      </c>
      <c r="N276" s="188">
        <f>IFERROR(VLOOKUP($B$276,C_410,14,FALSE),DAY($B$276))</f>
        <v>1</v>
      </c>
      <c r="O276" s="188">
        <f>IFERROR(VLOOKUP($B$276,C_415,13,FALSE),DAY($B$276))</f>
        <v>1</v>
      </c>
      <c r="P276" s="188">
        <f>IFERROR(VLOOKUP($B$276,C_420,12,FALSE),DAY($B$276))</f>
        <v>1</v>
      </c>
      <c r="Q276" s="188">
        <f>IFERROR(VLOOKUP($B$276,C_430,11,FALSE),DAY($B$276))</f>
        <v>1</v>
      </c>
      <c r="R276" s="188">
        <f>IFERROR(VLOOKUP($B$276,C_440,10,FALSE),DAY($B$276))</f>
        <v>1</v>
      </c>
      <c r="S276" s="188">
        <f>IFERROR(VLOOKUP($B$276,C_450,9,FALSE),DAY($B$276))</f>
        <v>1</v>
      </c>
      <c r="T276" s="188">
        <f>IFERROR(VLOOKUP($B$276,C_460,8,FALSE),DAY($B$276))</f>
        <v>1</v>
      </c>
      <c r="U276" s="188">
        <f>IFERROR(VLOOKUP($B$276,C_470,7,FALSE),DAY($B$276))</f>
        <v>1</v>
      </c>
      <c r="V276" s="188">
        <f>IFERROR(VLOOKUP($B$276,C_480,6,FALSE),DAY($B$276))</f>
        <v>1</v>
      </c>
      <c r="W276" s="188">
        <f>IFERROR(VLOOKUP($B$276,C_490,5,FALSE),DAY($B$276))</f>
        <v>1</v>
      </c>
      <c r="X276" s="188">
        <f>IFERROR(VLOOKUP($B$276,C_600,4,FALSE),DAY($B$276))</f>
        <v>1</v>
      </c>
      <c r="Y276" s="188">
        <f>IFERROR(VLOOKUP($B$276,C_610,3,FALSE),DAY($B$276))</f>
        <v>1</v>
      </c>
      <c r="Z276" s="188">
        <f>IFERROR(VLOOKUP($B$276,C_620,2,FALSE),DAY($B$276))</f>
        <v>1</v>
      </c>
    </row>
    <row r="277" spans="1:26">
      <c r="A277" s="128" t="s">
        <v>104</v>
      </c>
      <c r="B277" s="187">
        <v>42095</v>
      </c>
      <c r="C277" s="188">
        <f>IFERROR(VLOOKUP($B$277,C_100,25,FALSE),DAY($B$277))</f>
        <v>2</v>
      </c>
      <c r="D277" s="188">
        <f>IFERROR(VLOOKUP($B$277,C_120,24,FALSE),DAY($B$277))</f>
        <v>2</v>
      </c>
      <c r="E277" s="188">
        <f>IFERROR(VLOOKUP($B$277,C_130,23,FALSE),DAY($B$277))</f>
        <v>2</v>
      </c>
      <c r="F277" s="188">
        <f>IFERROR(VLOOKUP($B$277,C_400B,22,FALSE),DAY($B$277))</f>
        <v>2</v>
      </c>
      <c r="G277" s="188">
        <f>IFERROR(VLOOKUP($B$277,C_140,21,FALSE),DAY($B$277))</f>
        <v>2</v>
      </c>
      <c r="H277" s="188">
        <f>IFERROR(VLOOKUP($B$277,C_150,20,FALSE),DAY($B$277))</f>
        <v>2</v>
      </c>
      <c r="I277" s="188">
        <f>IFERROR(VLOOKUP($B$277,C_200,19,FALSE),DAY($B$277))</f>
        <v>2</v>
      </c>
      <c r="J277" s="188">
        <f>IFERROR(VLOOKUP($B$277,C_210,18,FALSE),DAY($B$277))</f>
        <v>2</v>
      </c>
      <c r="K277" s="188">
        <f>IFERROR(VLOOKUP($B$277,C_350,17,FALSE),DAY($B$277))</f>
        <v>2</v>
      </c>
      <c r="L277" s="188">
        <f>IFERROR(VLOOKUP($B$277,C_355,16,FALSE),DAY($B$277))</f>
        <v>2</v>
      </c>
      <c r="M277" s="188">
        <f>IFERROR(VLOOKUP($B$277,C_400,15,FALSE),DAY($B$277))</f>
        <v>2</v>
      </c>
      <c r="N277" s="188">
        <f>IFERROR(VLOOKUP($B$277,C_410,14,FALSE),DAY($B$277))</f>
        <v>2</v>
      </c>
      <c r="O277" s="188">
        <f>IFERROR(VLOOKUP($B$277,C_415,13,FALSE),DAY($B$277))</f>
        <v>2</v>
      </c>
      <c r="P277" s="188">
        <f>IFERROR(VLOOKUP($B$277,C_420,12,FALSE),DAY($B$277))</f>
        <v>2</v>
      </c>
      <c r="Q277" s="188">
        <f>IFERROR(VLOOKUP($B$277,C_430,11,FALSE),DAY($B$277))</f>
        <v>2</v>
      </c>
      <c r="R277" s="188">
        <f>IFERROR(VLOOKUP($B$277,C_440,10,FALSE),DAY($B$277))</f>
        <v>2</v>
      </c>
      <c r="S277" s="188">
        <f>IFERROR(VLOOKUP($B$277,C_450,9,FALSE),DAY($B$277))</f>
        <v>2</v>
      </c>
      <c r="T277" s="188">
        <f>IFERROR(VLOOKUP($B$277,C_460,8,FALSE),DAY($B$277))</f>
        <v>2</v>
      </c>
      <c r="U277" s="188">
        <f>IFERROR(VLOOKUP($B$277,C_470,7,FALSE),DAY($B$277))</f>
        <v>2</v>
      </c>
      <c r="V277" s="188">
        <f>IFERROR(VLOOKUP($B$277,C_480,6,FALSE),DAY($B$277))</f>
        <v>2</v>
      </c>
      <c r="W277" s="188">
        <f>IFERROR(VLOOKUP($B$277,C_490,5,FALSE),DAY($B$277))</f>
        <v>2</v>
      </c>
      <c r="X277" s="188">
        <f>IFERROR(VLOOKUP($B$277,C_600,4,FALSE),DAY($B$277))</f>
        <v>2</v>
      </c>
      <c r="Y277" s="188">
        <f>IFERROR(VLOOKUP($B$277,C_610,3,FALSE),DAY($B$277))</f>
        <v>2</v>
      </c>
      <c r="Z277" s="188">
        <f>IFERROR(VLOOKUP($B$277,C_620,2,FALSE),DAY($B$277))</f>
        <v>2</v>
      </c>
    </row>
    <row r="278" spans="1:26">
      <c r="A278" s="128" t="s">
        <v>105</v>
      </c>
      <c r="B278" s="187">
        <v>42096</v>
      </c>
      <c r="C278" s="188">
        <f>IFERROR(VLOOKUP($B$278,C_100,25,FALSE),DAY($B$278))</f>
        <v>3</v>
      </c>
      <c r="D278" s="188">
        <f>IFERROR(VLOOKUP($B$278,C_120,24,FALSE),DAY($B$278))</f>
        <v>3</v>
      </c>
      <c r="E278" s="188">
        <f>IFERROR(VLOOKUP($B$278,C_130,23,FALSE),DAY($B$278))</f>
        <v>3</v>
      </c>
      <c r="F278" s="188">
        <f>IFERROR(VLOOKUP($B$278,C_400B,22,FALSE),DAY($B$278))</f>
        <v>3</v>
      </c>
      <c r="G278" s="188">
        <f>IFERROR(VLOOKUP($B$278,C_140,21,FALSE),DAY($B$278))</f>
        <v>3</v>
      </c>
      <c r="H278" s="188">
        <f>IFERROR(VLOOKUP($B$278,C_150,20,FALSE),DAY($B$278))</f>
        <v>3</v>
      </c>
      <c r="I278" s="188">
        <f>IFERROR(VLOOKUP($B$278,C_200,19,FALSE),DAY($B$278))</f>
        <v>3</v>
      </c>
      <c r="J278" s="188">
        <f>IFERROR(VLOOKUP($B$278,C_210,18,FALSE),DAY($B$278))</f>
        <v>3</v>
      </c>
      <c r="K278" s="188">
        <f>IFERROR(VLOOKUP($B$278,C_350,17,FALSE),DAY($B$278))</f>
        <v>3</v>
      </c>
      <c r="L278" s="188">
        <f>IFERROR(VLOOKUP($B$278,C_355,16,FALSE),DAY($B$278))</f>
        <v>3</v>
      </c>
      <c r="M278" s="188">
        <f>IFERROR(VLOOKUP($B$278,C_400,15,FALSE),DAY($B$278))</f>
        <v>3</v>
      </c>
      <c r="N278" s="188">
        <f>IFERROR(VLOOKUP($B$278,C_410,14,FALSE),DAY($B$278))</f>
        <v>3</v>
      </c>
      <c r="O278" s="188">
        <f>IFERROR(VLOOKUP($B$278,C_415,13,FALSE),DAY($B$278))</f>
        <v>3</v>
      </c>
      <c r="P278" s="188">
        <f>IFERROR(VLOOKUP($B$278,C_420,12,FALSE),DAY($B$278))</f>
        <v>3</v>
      </c>
      <c r="Q278" s="188">
        <f>IFERROR(VLOOKUP($B$278,C_430,11,FALSE),DAY($B$278))</f>
        <v>3</v>
      </c>
      <c r="R278" s="188">
        <f>IFERROR(VLOOKUP($B$278,C_440,10,FALSE),DAY($B$278))</f>
        <v>3</v>
      </c>
      <c r="S278" s="188">
        <f>IFERROR(VLOOKUP($B$278,C_450,9,FALSE),DAY($B$278))</f>
        <v>3</v>
      </c>
      <c r="T278" s="188">
        <f>IFERROR(VLOOKUP($B$278,C_460,8,FALSE),DAY($B$278))</f>
        <v>3</v>
      </c>
      <c r="U278" s="188">
        <f>IFERROR(VLOOKUP($B$278,C_470,7,FALSE),DAY($B$278))</f>
        <v>3</v>
      </c>
      <c r="V278" s="188">
        <f>IFERROR(VLOOKUP($B$278,C_480,6,FALSE),DAY($B$278))</f>
        <v>3</v>
      </c>
      <c r="W278" s="188">
        <f>IFERROR(VLOOKUP($B$278,C_490,5,FALSE),DAY($B$278))</f>
        <v>3</v>
      </c>
      <c r="X278" s="188">
        <f>IFERROR(VLOOKUP($B$278,C_600,4,FALSE),DAY($B$278))</f>
        <v>3</v>
      </c>
      <c r="Y278" s="188">
        <f>IFERROR(VLOOKUP($B$278,C_610,3,FALSE),DAY($B$278))</f>
        <v>3</v>
      </c>
      <c r="Z278" s="188">
        <f>IFERROR(VLOOKUP($B$278,C_620,2,FALSE),DAY($B$278))</f>
        <v>3</v>
      </c>
    </row>
    <row r="279" spans="1:26">
      <c r="A279" s="128" t="s">
        <v>106</v>
      </c>
      <c r="B279" s="187">
        <v>42097</v>
      </c>
      <c r="C279" s="188">
        <f>IFERROR(VLOOKUP($B$279,C_100,25,FALSE),DAY($B$279))</f>
        <v>4</v>
      </c>
      <c r="D279" s="188">
        <f>IFERROR(VLOOKUP($B$279,C_120,24,FALSE),DAY($B$279))</f>
        <v>4</v>
      </c>
      <c r="E279" s="188">
        <f>IFERROR(VLOOKUP($B$279,C_130,23,FALSE),DAY($B$279))</f>
        <v>4</v>
      </c>
      <c r="F279" s="188">
        <f>IFERROR(VLOOKUP($B$279,C_400B,22,FALSE),DAY($B$279))</f>
        <v>4</v>
      </c>
      <c r="G279" s="188">
        <f>IFERROR(VLOOKUP($B$279,C_140,21,FALSE),DAY($B$279))</f>
        <v>4</v>
      </c>
      <c r="H279" s="188">
        <f>IFERROR(VLOOKUP($B$279,C_150,20,FALSE),DAY($B$279))</f>
        <v>4</v>
      </c>
      <c r="I279" s="188">
        <f>IFERROR(VLOOKUP($B$279,C_200,19,FALSE),DAY($B$279))</f>
        <v>4</v>
      </c>
      <c r="J279" s="188">
        <f>IFERROR(VLOOKUP($B$279,C_210,18,FALSE),DAY($B$279))</f>
        <v>4</v>
      </c>
      <c r="K279" s="188">
        <f>IFERROR(VLOOKUP($B$279,C_350,17,FALSE),DAY($B$279))</f>
        <v>4</v>
      </c>
      <c r="L279" s="188">
        <f>IFERROR(VLOOKUP($B$279,C_355,16,FALSE),DAY($B$279))</f>
        <v>4</v>
      </c>
      <c r="M279" s="188">
        <f>IFERROR(VLOOKUP($B$279,C_400,15,FALSE),DAY($B$279))</f>
        <v>4</v>
      </c>
      <c r="N279" s="188">
        <f>IFERROR(VLOOKUP($B$279,C_410,14,FALSE),DAY($B$279))</f>
        <v>4</v>
      </c>
      <c r="O279" s="188">
        <f>IFERROR(VLOOKUP($B$279,C_415,13,FALSE),DAY($B$279))</f>
        <v>4</v>
      </c>
      <c r="P279" s="188">
        <f>IFERROR(VLOOKUP($B$279,C_420,12,FALSE),DAY($B$279))</f>
        <v>4</v>
      </c>
      <c r="Q279" s="188">
        <f>IFERROR(VLOOKUP($B$279,C_430,11,FALSE),DAY($B$279))</f>
        <v>4</v>
      </c>
      <c r="R279" s="188">
        <f>IFERROR(VLOOKUP($B$279,C_440,10,FALSE),DAY($B$279))</f>
        <v>4</v>
      </c>
      <c r="S279" s="188">
        <f>IFERROR(VLOOKUP($B$279,C_450,9,FALSE),DAY($B$279))</f>
        <v>4</v>
      </c>
      <c r="T279" s="188">
        <f>IFERROR(VLOOKUP($B$279,C_460,8,FALSE),DAY($B$279))</f>
        <v>4</v>
      </c>
      <c r="U279" s="188">
        <f>IFERROR(VLOOKUP($B$279,C_470,7,FALSE),DAY($B$279))</f>
        <v>4</v>
      </c>
      <c r="V279" s="188">
        <f>IFERROR(VLOOKUP($B$279,C_480,6,FALSE),DAY($B$279))</f>
        <v>4</v>
      </c>
      <c r="W279" s="188">
        <f>IFERROR(VLOOKUP($B$279,C_490,5,FALSE),DAY($B$279))</f>
        <v>4</v>
      </c>
      <c r="X279" s="188">
        <f>IFERROR(VLOOKUP($B$279,C_600,4,FALSE),DAY($B$279))</f>
        <v>4</v>
      </c>
      <c r="Y279" s="188">
        <f>IFERROR(VLOOKUP($B$279,C_610,3,FALSE),DAY($B$279))</f>
        <v>4</v>
      </c>
      <c r="Z279" s="188">
        <f>IFERROR(VLOOKUP($B$279,C_620,2,FALSE),DAY($B$279))</f>
        <v>4</v>
      </c>
    </row>
    <row r="280" spans="1:26">
      <c r="A280" s="128" t="s">
        <v>107</v>
      </c>
      <c r="B280" s="187">
        <v>42098</v>
      </c>
      <c r="C280" s="188">
        <f>IFERROR(VLOOKUP($B$280,C_100,25,FALSE),DAY($B$280))</f>
        <v>5</v>
      </c>
      <c r="D280" s="188">
        <f>IFERROR(VLOOKUP($B$280,C_120,24,FALSE),DAY($B$280))</f>
        <v>5</v>
      </c>
      <c r="E280" s="188">
        <f>IFERROR(VLOOKUP($B$280,C_130,23,FALSE),DAY($B$280))</f>
        <v>5</v>
      </c>
      <c r="F280" s="188">
        <f>IFERROR(VLOOKUP($B$280,C_400B,22,FALSE),DAY($B$280))</f>
        <v>5</v>
      </c>
      <c r="G280" s="188">
        <f>IFERROR(VLOOKUP($B$280,C_140,21,FALSE),DAY($B$280))</f>
        <v>5</v>
      </c>
      <c r="H280" s="188">
        <f>IFERROR(VLOOKUP($B$280,C_150,20,FALSE),DAY($B$280))</f>
        <v>5</v>
      </c>
      <c r="I280" s="188">
        <f>IFERROR(VLOOKUP($B$280,C_200,19,FALSE),DAY($B$280))</f>
        <v>5</v>
      </c>
      <c r="J280" s="188">
        <f>IFERROR(VLOOKUP($B$280,C_210,18,FALSE),DAY($B$280))</f>
        <v>5</v>
      </c>
      <c r="K280" s="188">
        <f>IFERROR(VLOOKUP($B$280,C_350,17,FALSE),DAY($B$280))</f>
        <v>5</v>
      </c>
      <c r="L280" s="188">
        <f>IFERROR(VLOOKUP($B$280,C_355,16,FALSE),DAY($B$280))</f>
        <v>5</v>
      </c>
      <c r="M280" s="188">
        <f>IFERROR(VLOOKUP($B$280,C_400,15,FALSE),DAY($B$280))</f>
        <v>5</v>
      </c>
      <c r="N280" s="188">
        <f>IFERROR(VLOOKUP($B$280,C_410,14,FALSE),DAY($B$280))</f>
        <v>5</v>
      </c>
      <c r="O280" s="188">
        <f>IFERROR(VLOOKUP($B$280,C_415,13,FALSE),DAY($B$280))</f>
        <v>5</v>
      </c>
      <c r="P280" s="188">
        <f>IFERROR(VLOOKUP($B$280,C_420,12,FALSE),DAY($B$280))</f>
        <v>5</v>
      </c>
      <c r="Q280" s="188">
        <f>IFERROR(VLOOKUP($B$280,C_430,11,FALSE),DAY($B$280))</f>
        <v>5</v>
      </c>
      <c r="R280" s="188">
        <f>IFERROR(VLOOKUP($B$280,C_440,10,FALSE),DAY($B$280))</f>
        <v>5</v>
      </c>
      <c r="S280" s="188">
        <f>IFERROR(VLOOKUP($B$280,C_450,9,FALSE),DAY($B$280))</f>
        <v>5</v>
      </c>
      <c r="T280" s="188">
        <f>IFERROR(VLOOKUP($B$280,C_460,8,FALSE),DAY($B$280))</f>
        <v>5</v>
      </c>
      <c r="U280" s="188">
        <f>IFERROR(VLOOKUP($B$280,C_470,7,FALSE),DAY($B$280))</f>
        <v>5</v>
      </c>
      <c r="V280" s="188">
        <f>IFERROR(VLOOKUP($B$280,C_480,6,FALSE),DAY($B$280))</f>
        <v>5</v>
      </c>
      <c r="W280" s="188">
        <f>IFERROR(VLOOKUP($B$280,C_490,5,FALSE),DAY($B$280))</f>
        <v>5</v>
      </c>
      <c r="X280" s="188">
        <f>IFERROR(VLOOKUP($B$280,C_600,4,FALSE),DAY($B$280))</f>
        <v>5</v>
      </c>
      <c r="Y280" s="188">
        <f>IFERROR(VLOOKUP($B$280,C_610,3,FALSE),DAY($B$280))</f>
        <v>5</v>
      </c>
      <c r="Z280" s="188">
        <f>IFERROR(VLOOKUP($B$280,C_620,2,FALSE),DAY($B$280))</f>
        <v>5</v>
      </c>
    </row>
    <row r="281" spans="1:26">
      <c r="A281" s="182" t="s">
        <v>108</v>
      </c>
      <c r="B281" s="186">
        <v>42099</v>
      </c>
      <c r="C281" s="188">
        <f>IFERROR(VLOOKUP($B$281,C_100,25,FALSE),DAY($B$281))</f>
        <v>6</v>
      </c>
      <c r="D281" s="188">
        <f>IFERROR(VLOOKUP($B$281,C_120,24,FALSE),DAY($B$281))</f>
        <v>6</v>
      </c>
      <c r="E281" s="188">
        <f>IFERROR(VLOOKUP($B$281,C_130,23,FALSE),DAY($B$281))</f>
        <v>6</v>
      </c>
      <c r="F281" s="188">
        <f>IFERROR(VLOOKUP($B$281,C_400B,22,FALSE),DAY($B$281))</f>
        <v>6</v>
      </c>
      <c r="G281" s="188">
        <f>IFERROR(VLOOKUP($B$281,C_140,21,FALSE),DAY($B$281))</f>
        <v>6</v>
      </c>
      <c r="H281" s="188">
        <f>IFERROR(VLOOKUP($B$281,C_150,20,FALSE),DAY($B$281))</f>
        <v>6</v>
      </c>
      <c r="I281" s="188">
        <f>IFERROR(VLOOKUP($B$281,C_200,19,FALSE),DAY($B$281))</f>
        <v>6</v>
      </c>
      <c r="J281" s="188">
        <f>IFERROR(VLOOKUP($B$281,C_210,18,FALSE),DAY($B$281))</f>
        <v>6</v>
      </c>
      <c r="K281" s="188">
        <f>IFERROR(VLOOKUP($B$281,C_350,17,FALSE),DAY($B$281))</f>
        <v>6</v>
      </c>
      <c r="L281" s="188">
        <f>IFERROR(VLOOKUP($B$281,C_355,16,FALSE),DAY($B$281))</f>
        <v>6</v>
      </c>
      <c r="M281" s="188">
        <f>IFERROR(VLOOKUP($B$281,C_400,15,FALSE),DAY($B$281))</f>
        <v>6</v>
      </c>
      <c r="N281" s="188">
        <f>IFERROR(VLOOKUP($B$281,C_410,14,FALSE),DAY($B$281))</f>
        <v>6</v>
      </c>
      <c r="O281" s="188">
        <f>IFERROR(VLOOKUP($B$281,C_415,13,FALSE),DAY($B$281))</f>
        <v>6</v>
      </c>
      <c r="P281" s="188">
        <f>IFERROR(VLOOKUP($B$281,C_420,12,FALSE),DAY($B$281))</f>
        <v>6</v>
      </c>
      <c r="Q281" s="188">
        <f>IFERROR(VLOOKUP($B$281,C_430,11,FALSE),DAY($B$281))</f>
        <v>6</v>
      </c>
      <c r="R281" s="188">
        <f>IFERROR(VLOOKUP($B$281,C_440,10,FALSE),DAY($B$281))</f>
        <v>6</v>
      </c>
      <c r="S281" s="188">
        <f>IFERROR(VLOOKUP($B$281,C_450,9,FALSE),DAY($B$281))</f>
        <v>6</v>
      </c>
      <c r="T281" s="188">
        <f>IFERROR(VLOOKUP($B$281,C_460,8,FALSE),DAY($B$281))</f>
        <v>6</v>
      </c>
      <c r="U281" s="188">
        <f>IFERROR(VLOOKUP($B$281,C_470,7,FALSE),DAY($B$281))</f>
        <v>6</v>
      </c>
      <c r="V281" s="188">
        <f>IFERROR(VLOOKUP($B$281,C_480,6,FALSE),DAY($B$281))</f>
        <v>6</v>
      </c>
      <c r="W281" s="188">
        <f>IFERROR(VLOOKUP($B$281,C_490,5,FALSE),DAY($B$281))</f>
        <v>6</v>
      </c>
      <c r="X281" s="188">
        <f>IFERROR(VLOOKUP($B$281,C_600,4,FALSE),DAY($B$281))</f>
        <v>6</v>
      </c>
      <c r="Y281" s="188">
        <f>IFERROR(VLOOKUP($B$281,C_610,3,FALSE),DAY($B$281))</f>
        <v>6</v>
      </c>
      <c r="Z281" s="188">
        <f>IFERROR(VLOOKUP($B$281,C_620,2,FALSE),DAY($B$281))</f>
        <v>6</v>
      </c>
    </row>
    <row r="282" spans="1:26">
      <c r="A282" s="182" t="s">
        <v>102</v>
      </c>
      <c r="B282" s="186">
        <v>42100</v>
      </c>
      <c r="C282" s="188">
        <f>IFERROR(VLOOKUP($B$282,C_100,25,FALSE),DAY($B$282))</f>
        <v>7</v>
      </c>
      <c r="D282" s="188">
        <f>IFERROR(VLOOKUP($B$282,C_120,24,FALSE),DAY($B$282))</f>
        <v>7</v>
      </c>
      <c r="E282" s="188">
        <f>IFERROR(VLOOKUP($B$282,C_130,23,FALSE),DAY($B$282))</f>
        <v>7</v>
      </c>
      <c r="F282" s="188">
        <f>IFERROR(VLOOKUP($B$282,C_400B,22,FALSE),DAY($B$282))</f>
        <v>7</v>
      </c>
      <c r="G282" s="188">
        <f>IFERROR(VLOOKUP($B$282,C_140,21,FALSE),DAY($B$282))</f>
        <v>7</v>
      </c>
      <c r="H282" s="188">
        <f>IFERROR(VLOOKUP($B$282,C_150,20,FALSE),DAY($B$282))</f>
        <v>7</v>
      </c>
      <c r="I282" s="188">
        <f>IFERROR(VLOOKUP($B$282,C_200,19,FALSE),DAY($B$282))</f>
        <v>7</v>
      </c>
      <c r="J282" s="188">
        <f>IFERROR(VLOOKUP($B$282,C_210,18,FALSE),DAY($B$282))</f>
        <v>7</v>
      </c>
      <c r="K282" s="188">
        <f>IFERROR(VLOOKUP($B$282,C_350,17,FALSE),DAY($B$282))</f>
        <v>7</v>
      </c>
      <c r="L282" s="188">
        <f>IFERROR(VLOOKUP($B$282,C_355,16,FALSE),DAY($B$282))</f>
        <v>7</v>
      </c>
      <c r="M282" s="188">
        <f>IFERROR(VLOOKUP($B$282,C_400,15,FALSE),DAY($B$282))</f>
        <v>7</v>
      </c>
      <c r="N282" s="188">
        <f>IFERROR(VLOOKUP($B$282,C_410,14,FALSE),DAY($B$282))</f>
        <v>7</v>
      </c>
      <c r="O282" s="188">
        <f>IFERROR(VLOOKUP($B$282,C_415,13,FALSE),DAY($B$282))</f>
        <v>7</v>
      </c>
      <c r="P282" s="188">
        <f>IFERROR(VLOOKUP($B$282,C_420,12,FALSE),DAY($B$282))</f>
        <v>7</v>
      </c>
      <c r="Q282" s="188">
        <f>IFERROR(VLOOKUP($B$282,C_430,11,FALSE),DAY($B$282))</f>
        <v>7</v>
      </c>
      <c r="R282" s="188">
        <f>IFERROR(VLOOKUP($B$282,C_440,10,FALSE),DAY($B$282))</f>
        <v>7</v>
      </c>
      <c r="S282" s="188">
        <f>IFERROR(VLOOKUP($B$282,C_450,9,FALSE),DAY($B$282))</f>
        <v>7</v>
      </c>
      <c r="T282" s="188">
        <f>IFERROR(VLOOKUP($B$282,C_460,8,FALSE),DAY($B$282))</f>
        <v>7</v>
      </c>
      <c r="U282" s="188">
        <f>IFERROR(VLOOKUP($B$282,C_470,7,FALSE),DAY($B$282))</f>
        <v>7</v>
      </c>
      <c r="V282" s="188">
        <f>IFERROR(VLOOKUP($B$282,C_480,6,FALSE),DAY($B$282))</f>
        <v>7</v>
      </c>
      <c r="W282" s="188">
        <f>IFERROR(VLOOKUP($B$282,C_490,5,FALSE),DAY($B$282))</f>
        <v>7</v>
      </c>
      <c r="X282" s="188">
        <f>IFERROR(VLOOKUP($B$282,C_600,4,FALSE),DAY($B$282))</f>
        <v>7</v>
      </c>
      <c r="Y282" s="188">
        <f>IFERROR(VLOOKUP($B$282,C_610,3,FALSE),DAY($B$282))</f>
        <v>7</v>
      </c>
      <c r="Z282" s="188">
        <f>IFERROR(VLOOKUP($B$282,C_620,2,FALSE),DAY($B$282))</f>
        <v>7</v>
      </c>
    </row>
    <row r="283" spans="1:26">
      <c r="A283" s="128" t="s">
        <v>103</v>
      </c>
      <c r="B283" s="187">
        <v>42101</v>
      </c>
      <c r="C283" s="188">
        <f>IFERROR(VLOOKUP($B$283,C_100,25,FALSE),DAY($B$283))</f>
        <v>8</v>
      </c>
      <c r="D283" s="188">
        <f>IFERROR(VLOOKUP($B$283,C_120,24,FALSE),DAY($B$283))</f>
        <v>8</v>
      </c>
      <c r="E283" s="188">
        <f>IFERROR(VLOOKUP($B$283,C_130,23,FALSE),DAY($B$283))</f>
        <v>8</v>
      </c>
      <c r="F283" s="188">
        <f>IFERROR(VLOOKUP($B$283,C_400B,22,FALSE),DAY($B$283))</f>
        <v>8</v>
      </c>
      <c r="G283" s="188">
        <f>IFERROR(VLOOKUP($B$283,C_140,21,FALSE),DAY($B$283))</f>
        <v>8</v>
      </c>
      <c r="H283" s="188">
        <f>IFERROR(VLOOKUP($B$283,C_150,20,FALSE),DAY($B$283))</f>
        <v>8</v>
      </c>
      <c r="I283" s="188">
        <f>IFERROR(VLOOKUP($B$283,C_200,19,FALSE),DAY($B$283))</f>
        <v>8</v>
      </c>
      <c r="J283" s="188">
        <f>IFERROR(VLOOKUP($B$283,C_210,18,FALSE),DAY($B$283))</f>
        <v>8</v>
      </c>
      <c r="K283" s="188">
        <f>IFERROR(VLOOKUP($B$283,C_350,17,FALSE),DAY($B$283))</f>
        <v>8</v>
      </c>
      <c r="L283" s="188">
        <f>IFERROR(VLOOKUP($B$283,C_355,16,FALSE),DAY($B$283))</f>
        <v>8</v>
      </c>
      <c r="M283" s="188">
        <f>IFERROR(VLOOKUP($B$283,C_400,15,FALSE),DAY($B$283))</f>
        <v>8</v>
      </c>
      <c r="N283" s="188">
        <f>IFERROR(VLOOKUP($B$283,C_410,14,FALSE),DAY($B$283))</f>
        <v>8</v>
      </c>
      <c r="O283" s="188">
        <f>IFERROR(VLOOKUP($B$283,C_415,13,FALSE),DAY($B$283))</f>
        <v>8</v>
      </c>
      <c r="P283" s="188">
        <f>IFERROR(VLOOKUP($B$283,C_420,12,FALSE),DAY($B$283))</f>
        <v>8</v>
      </c>
      <c r="Q283" s="188">
        <f>IFERROR(VLOOKUP($B$283,C_430,11,FALSE),DAY($B$283))</f>
        <v>8</v>
      </c>
      <c r="R283" s="188">
        <f>IFERROR(VLOOKUP($B$283,C_440,10,FALSE),DAY($B$283))</f>
        <v>8</v>
      </c>
      <c r="S283" s="188">
        <f>IFERROR(VLOOKUP($B$283,C_450,9,FALSE),DAY($B$283))</f>
        <v>8</v>
      </c>
      <c r="T283" s="188">
        <f>IFERROR(VLOOKUP($B$283,C_460,8,FALSE),DAY($B$283))</f>
        <v>8</v>
      </c>
      <c r="U283" s="188">
        <f>IFERROR(VLOOKUP($B$283,C_470,7,FALSE),DAY($B$283))</f>
        <v>8</v>
      </c>
      <c r="V283" s="188">
        <f>IFERROR(VLOOKUP($B$283,C_480,6,FALSE),DAY($B$283))</f>
        <v>8</v>
      </c>
      <c r="W283" s="188">
        <f>IFERROR(VLOOKUP($B$283,C_490,5,FALSE),DAY($B$283))</f>
        <v>8</v>
      </c>
      <c r="X283" s="188">
        <f>IFERROR(VLOOKUP($B$283,C_600,4,FALSE),DAY($B$283))</f>
        <v>8</v>
      </c>
      <c r="Y283" s="188">
        <f>IFERROR(VLOOKUP($B$283,C_610,3,FALSE),DAY($B$283))</f>
        <v>8</v>
      </c>
      <c r="Z283" s="188">
        <f>IFERROR(VLOOKUP($B$283,C_620,2,FALSE),DAY($B$283))</f>
        <v>8</v>
      </c>
    </row>
    <row r="284" spans="1:26">
      <c r="A284" s="128" t="s">
        <v>104</v>
      </c>
      <c r="B284" s="187">
        <v>42102</v>
      </c>
      <c r="C284" s="188">
        <f>IFERROR(VLOOKUP($B$284,C_100,25,FALSE),DAY($B$284))</f>
        <v>9</v>
      </c>
      <c r="D284" s="188">
        <f>IFERROR(VLOOKUP($B$284,C_120,24,FALSE),DAY($B$284))</f>
        <v>9</v>
      </c>
      <c r="E284" s="188">
        <f>IFERROR(VLOOKUP($B$284,C_130,23,FALSE),DAY($B$284))</f>
        <v>9</v>
      </c>
      <c r="F284" s="188">
        <f>IFERROR(VLOOKUP($B$284,C_400B,22,FALSE),DAY($B$284))</f>
        <v>9</v>
      </c>
      <c r="G284" s="188">
        <f>IFERROR(VLOOKUP($B$284,C_140,21,FALSE),DAY($B$284))</f>
        <v>9</v>
      </c>
      <c r="H284" s="188">
        <f>IFERROR(VLOOKUP($B$284,C_150,20,FALSE),DAY($B$284))</f>
        <v>9</v>
      </c>
      <c r="I284" s="188">
        <f>IFERROR(VLOOKUP($B$284,C_200,19,FALSE),DAY($B$284))</f>
        <v>9</v>
      </c>
      <c r="J284" s="188">
        <f>IFERROR(VLOOKUP($B$284,C_210,18,FALSE),DAY($B$284))</f>
        <v>9</v>
      </c>
      <c r="K284" s="188">
        <f>IFERROR(VLOOKUP($B$284,C_350,17,FALSE),DAY($B$284))</f>
        <v>9</v>
      </c>
      <c r="L284" s="188">
        <f>IFERROR(VLOOKUP($B$284,C_355,16,FALSE),DAY($B$284))</f>
        <v>9</v>
      </c>
      <c r="M284" s="188">
        <f>IFERROR(VLOOKUP($B$284,C_400,15,FALSE),DAY($B$284))</f>
        <v>9</v>
      </c>
      <c r="N284" s="188">
        <f>IFERROR(VLOOKUP($B$284,C_410,14,FALSE),DAY($B$284))</f>
        <v>9</v>
      </c>
      <c r="O284" s="188">
        <f>IFERROR(VLOOKUP($B$284,C_415,13,FALSE),DAY($B$284))</f>
        <v>9</v>
      </c>
      <c r="P284" s="188">
        <f>IFERROR(VLOOKUP($B$284,C_420,12,FALSE),DAY($B$284))</f>
        <v>9</v>
      </c>
      <c r="Q284" s="188">
        <f>IFERROR(VLOOKUP($B$284,C_430,11,FALSE),DAY($B$284))</f>
        <v>9</v>
      </c>
      <c r="R284" s="188">
        <f>IFERROR(VLOOKUP($B$284,C_440,10,FALSE),DAY($B$284))</f>
        <v>9</v>
      </c>
      <c r="S284" s="188">
        <f>IFERROR(VLOOKUP($B$284,C_450,9,FALSE),DAY($B$284))</f>
        <v>9</v>
      </c>
      <c r="T284" s="188">
        <f>IFERROR(VLOOKUP($B$284,C_460,8,FALSE),DAY($B$284))</f>
        <v>9</v>
      </c>
      <c r="U284" s="188">
        <f>IFERROR(VLOOKUP($B$284,C_470,7,FALSE),DAY($B$284))</f>
        <v>9</v>
      </c>
      <c r="V284" s="188">
        <f>IFERROR(VLOOKUP($B$284,C_480,6,FALSE),DAY($B$284))</f>
        <v>9</v>
      </c>
      <c r="W284" s="188">
        <f>IFERROR(VLOOKUP($B$284,C_490,5,FALSE),DAY($B$284))</f>
        <v>9</v>
      </c>
      <c r="X284" s="188">
        <f>IFERROR(VLOOKUP($B$284,C_600,4,FALSE),DAY($B$284))</f>
        <v>9</v>
      </c>
      <c r="Y284" s="188">
        <f>IFERROR(VLOOKUP($B$284,C_610,3,FALSE),DAY($B$284))</f>
        <v>9</v>
      </c>
      <c r="Z284" s="188">
        <f>IFERROR(VLOOKUP($B$284,C_620,2,FALSE),DAY($B$284))</f>
        <v>9</v>
      </c>
    </row>
    <row r="285" spans="1:26">
      <c r="A285" s="128" t="s">
        <v>105</v>
      </c>
      <c r="B285" s="187">
        <v>42103</v>
      </c>
      <c r="C285" s="188">
        <f>IFERROR(VLOOKUP($B$285,C_100,25,FALSE),DAY($B$285))</f>
        <v>10</v>
      </c>
      <c r="D285" s="188">
        <f>IFERROR(VLOOKUP($B$285,C_120,24,FALSE),DAY($B$285))</f>
        <v>10</v>
      </c>
      <c r="E285" s="188">
        <f>IFERROR(VLOOKUP($B$285,C_130,23,FALSE),DAY($B$285))</f>
        <v>10</v>
      </c>
      <c r="F285" s="188">
        <f>IFERROR(VLOOKUP($B$285,C_400B,22,FALSE),DAY($B$285))</f>
        <v>10</v>
      </c>
      <c r="G285" s="188">
        <f>IFERROR(VLOOKUP($B$285,C_140,21,FALSE),DAY($B$285))</f>
        <v>10</v>
      </c>
      <c r="H285" s="188">
        <f>IFERROR(VLOOKUP($B$285,C_150,20,FALSE),DAY($B$285))</f>
        <v>10</v>
      </c>
      <c r="I285" s="188">
        <f>IFERROR(VLOOKUP($B$285,C_200,19,FALSE),DAY($B$285))</f>
        <v>10</v>
      </c>
      <c r="J285" s="188">
        <f>IFERROR(VLOOKUP($B$285,C_210,18,FALSE),DAY($B$285))</f>
        <v>10</v>
      </c>
      <c r="K285" s="188">
        <f>IFERROR(VLOOKUP($B$285,C_350,17,FALSE),DAY($B$285))</f>
        <v>10</v>
      </c>
      <c r="L285" s="188">
        <f>IFERROR(VLOOKUP($B$285,C_355,16,FALSE),DAY($B$285))</f>
        <v>10</v>
      </c>
      <c r="M285" s="188">
        <f>IFERROR(VLOOKUP($B$285,C_400,15,FALSE),DAY($B$285))</f>
        <v>10</v>
      </c>
      <c r="N285" s="188">
        <f>IFERROR(VLOOKUP($B$285,C_410,14,FALSE),DAY($B$285))</f>
        <v>10</v>
      </c>
      <c r="O285" s="188">
        <f>IFERROR(VLOOKUP($B$285,C_415,13,FALSE),DAY($B$285))</f>
        <v>10</v>
      </c>
      <c r="P285" s="188">
        <f>IFERROR(VLOOKUP($B$285,C_420,12,FALSE),DAY($B$285))</f>
        <v>10</v>
      </c>
      <c r="Q285" s="188">
        <f>IFERROR(VLOOKUP($B$285,C_430,11,FALSE),DAY($B$285))</f>
        <v>10</v>
      </c>
      <c r="R285" s="188">
        <f>IFERROR(VLOOKUP($B$285,C_440,10,FALSE),DAY($B$285))</f>
        <v>10</v>
      </c>
      <c r="S285" s="188">
        <f>IFERROR(VLOOKUP($B$285,C_450,9,FALSE),DAY($B$285))</f>
        <v>10</v>
      </c>
      <c r="T285" s="188">
        <f>IFERROR(VLOOKUP($B$285,C_460,8,FALSE),DAY($B$285))</f>
        <v>10</v>
      </c>
      <c r="U285" s="188">
        <f>IFERROR(VLOOKUP($B$285,C_470,7,FALSE),DAY($B$285))</f>
        <v>10</v>
      </c>
      <c r="V285" s="188">
        <f>IFERROR(VLOOKUP($B$285,C_480,6,FALSE),DAY($B$285))</f>
        <v>10</v>
      </c>
      <c r="W285" s="188">
        <f>IFERROR(VLOOKUP($B$285,C_490,5,FALSE),DAY($B$285))</f>
        <v>10</v>
      </c>
      <c r="X285" s="188">
        <f>IFERROR(VLOOKUP($B$285,C_600,4,FALSE),DAY($B$285))</f>
        <v>10</v>
      </c>
      <c r="Y285" s="188">
        <f>IFERROR(VLOOKUP($B$285,C_610,3,FALSE),DAY($B$285))</f>
        <v>10</v>
      </c>
      <c r="Z285" s="188">
        <f>IFERROR(VLOOKUP($B$285,C_620,2,FALSE),DAY($B$285))</f>
        <v>10</v>
      </c>
    </row>
    <row r="286" spans="1:26">
      <c r="A286" s="128" t="s">
        <v>106</v>
      </c>
      <c r="B286" s="187">
        <v>42104</v>
      </c>
      <c r="C286" s="188">
        <f>IFERROR(VLOOKUP($B$286,C_100,25,FALSE),DAY($B$286))</f>
        <v>11</v>
      </c>
      <c r="D286" s="188">
        <f>IFERROR(VLOOKUP($B$286,C_120,24,FALSE),DAY($B$286))</f>
        <v>11</v>
      </c>
      <c r="E286" s="188">
        <f>IFERROR(VLOOKUP($B$286,C_130,23,FALSE),DAY($B$286))</f>
        <v>11</v>
      </c>
      <c r="F286" s="188">
        <f>IFERROR(VLOOKUP($B$286,C_400B,22,FALSE),DAY($B$286))</f>
        <v>11</v>
      </c>
      <c r="G286" s="188">
        <f>IFERROR(VLOOKUP($B$286,C_140,21,FALSE),DAY($B$286))</f>
        <v>11</v>
      </c>
      <c r="H286" s="188">
        <f>IFERROR(VLOOKUP($B$286,C_150,20,FALSE),DAY($B$286))</f>
        <v>11</v>
      </c>
      <c r="I286" s="188">
        <f>IFERROR(VLOOKUP($B$286,C_200,19,FALSE),DAY($B$286))</f>
        <v>11</v>
      </c>
      <c r="J286" s="188">
        <f>IFERROR(VLOOKUP($B$286,C_210,18,FALSE),DAY($B$286))</f>
        <v>11</v>
      </c>
      <c r="K286" s="188">
        <f>IFERROR(VLOOKUP($B$286,C_350,17,FALSE),DAY($B$286))</f>
        <v>11</v>
      </c>
      <c r="L286" s="188">
        <f>IFERROR(VLOOKUP($B$286,C_355,16,FALSE),DAY($B$286))</f>
        <v>11</v>
      </c>
      <c r="M286" s="188">
        <f>IFERROR(VLOOKUP($B$286,C_400,15,FALSE),DAY($B$286))</f>
        <v>11</v>
      </c>
      <c r="N286" s="188">
        <f>IFERROR(VLOOKUP($B$286,C_410,14,FALSE),DAY($B$286))</f>
        <v>11</v>
      </c>
      <c r="O286" s="188">
        <f>IFERROR(VLOOKUP($B$286,C_415,13,FALSE),DAY($B$286))</f>
        <v>11</v>
      </c>
      <c r="P286" s="188">
        <f>IFERROR(VLOOKUP($B$286,C_420,12,FALSE),DAY($B$286))</f>
        <v>11</v>
      </c>
      <c r="Q286" s="188">
        <f>IFERROR(VLOOKUP($B$286,C_430,11,FALSE),DAY($B$286))</f>
        <v>11</v>
      </c>
      <c r="R286" s="188">
        <f>IFERROR(VLOOKUP($B$286,C_440,10,FALSE),DAY($B$286))</f>
        <v>11</v>
      </c>
      <c r="S286" s="188">
        <f>IFERROR(VLOOKUP($B$286,C_450,9,FALSE),DAY($B$286))</f>
        <v>11</v>
      </c>
      <c r="T286" s="188">
        <f>IFERROR(VLOOKUP($B$286,C_460,8,FALSE),DAY($B$286))</f>
        <v>11</v>
      </c>
      <c r="U286" s="188">
        <f>IFERROR(VLOOKUP($B$286,C_470,7,FALSE),DAY($B$286))</f>
        <v>11</v>
      </c>
      <c r="V286" s="188">
        <f>IFERROR(VLOOKUP($B$286,C_480,6,FALSE),DAY($B$286))</f>
        <v>11</v>
      </c>
      <c r="W286" s="188">
        <f>IFERROR(VLOOKUP($B$286,C_490,5,FALSE),DAY($B$286))</f>
        <v>11</v>
      </c>
      <c r="X286" s="188">
        <f>IFERROR(VLOOKUP($B$286,C_600,4,FALSE),DAY($B$286))</f>
        <v>11</v>
      </c>
      <c r="Y286" s="188">
        <f>IFERROR(VLOOKUP($B$286,C_610,3,FALSE),DAY($B$286))</f>
        <v>11</v>
      </c>
      <c r="Z286" s="188">
        <f>IFERROR(VLOOKUP($B$286,C_620,2,FALSE),DAY($B$286))</f>
        <v>11</v>
      </c>
    </row>
    <row r="287" spans="1:26">
      <c r="A287" s="128" t="s">
        <v>107</v>
      </c>
      <c r="B287" s="187">
        <v>42105</v>
      </c>
      <c r="C287" s="188">
        <f>IFERROR(VLOOKUP($B$287,C_100,25,FALSE),DAY($B$287))</f>
        <v>12</v>
      </c>
      <c r="D287" s="188">
        <f>IFERROR(VLOOKUP($B$287,C_120,24,FALSE),DAY($B$287))</f>
        <v>12</v>
      </c>
      <c r="E287" s="188">
        <f>IFERROR(VLOOKUP($B$287,C_130,23,FALSE),DAY($B$287))</f>
        <v>12</v>
      </c>
      <c r="F287" s="188">
        <f>IFERROR(VLOOKUP($B$287,C_400B,22,FALSE),DAY($B$287))</f>
        <v>12</v>
      </c>
      <c r="G287" s="188">
        <f>IFERROR(VLOOKUP($B$287,C_140,21,FALSE),DAY($B$287))</f>
        <v>12</v>
      </c>
      <c r="H287" s="188">
        <f>IFERROR(VLOOKUP($B$287,C_150,20,FALSE),DAY($B$287))</f>
        <v>12</v>
      </c>
      <c r="I287" s="188">
        <f>IFERROR(VLOOKUP($B$287,C_200,19,FALSE),DAY($B$287))</f>
        <v>12</v>
      </c>
      <c r="J287" s="188">
        <f>IFERROR(VLOOKUP($B$287,C_210,18,FALSE),DAY($B$287))</f>
        <v>12</v>
      </c>
      <c r="K287" s="188">
        <f>IFERROR(VLOOKUP($B$287,C_350,17,FALSE),DAY($B$287))</f>
        <v>12</v>
      </c>
      <c r="L287" s="188">
        <f>IFERROR(VLOOKUP($B$287,C_355,16,FALSE),DAY($B$287))</f>
        <v>12</v>
      </c>
      <c r="M287" s="188">
        <f>IFERROR(VLOOKUP($B$287,C_400,15,FALSE),DAY($B$287))</f>
        <v>12</v>
      </c>
      <c r="N287" s="188">
        <f>IFERROR(VLOOKUP($B$287,C_410,14,FALSE),DAY($B$287))</f>
        <v>12</v>
      </c>
      <c r="O287" s="188">
        <f>IFERROR(VLOOKUP($B$287,C_415,13,FALSE),DAY($B$287))</f>
        <v>12</v>
      </c>
      <c r="P287" s="188">
        <f>IFERROR(VLOOKUP($B$287,C_420,12,FALSE),DAY($B$287))</f>
        <v>12</v>
      </c>
      <c r="Q287" s="188">
        <f>IFERROR(VLOOKUP($B$287,C_430,11,FALSE),DAY($B$287))</f>
        <v>12</v>
      </c>
      <c r="R287" s="188" t="str">
        <f>IFERROR(VLOOKUP($B$287,C_440,10,FALSE),DAY($B$287))</f>
        <v>◯</v>
      </c>
      <c r="S287" s="188">
        <f>IFERROR(VLOOKUP($B$287,C_450,9,FALSE),DAY($B$287))</f>
        <v>12</v>
      </c>
      <c r="T287" s="188">
        <f>IFERROR(VLOOKUP($B$287,C_460,8,FALSE),DAY($B$287))</f>
        <v>12</v>
      </c>
      <c r="U287" s="188">
        <f>IFERROR(VLOOKUP($B$287,C_470,7,FALSE),DAY($B$287))</f>
        <v>12</v>
      </c>
      <c r="V287" s="188">
        <f>IFERROR(VLOOKUP($B$287,C_480,6,FALSE),DAY($B$287))</f>
        <v>12</v>
      </c>
      <c r="W287" s="188">
        <f>IFERROR(VLOOKUP($B$287,C_490,5,FALSE),DAY($B$287))</f>
        <v>12</v>
      </c>
      <c r="X287" s="188">
        <f>IFERROR(VLOOKUP($B$287,C_600,4,FALSE),DAY($B$287))</f>
        <v>12</v>
      </c>
      <c r="Y287" s="188">
        <f>IFERROR(VLOOKUP($B$287,C_610,3,FALSE),DAY($B$287))</f>
        <v>12</v>
      </c>
      <c r="Z287" s="188">
        <f>IFERROR(VLOOKUP($B$287,C_620,2,FALSE),DAY($B$287))</f>
        <v>12</v>
      </c>
    </row>
    <row r="288" spans="1:26">
      <c r="A288" s="182" t="s">
        <v>108</v>
      </c>
      <c r="B288" s="186">
        <v>42106</v>
      </c>
      <c r="C288" s="188">
        <f>IFERROR(VLOOKUP($B$288,C_100,25,FALSE),DAY($B$288))</f>
        <v>13</v>
      </c>
      <c r="D288" s="188">
        <f>IFERROR(VLOOKUP($B$288,C_120,24,FALSE),DAY($B$288))</f>
        <v>13</v>
      </c>
      <c r="E288" s="188">
        <f>IFERROR(VLOOKUP($B$288,C_130,23,FALSE),DAY($B$288))</f>
        <v>13</v>
      </c>
      <c r="F288" s="188">
        <f>IFERROR(VLOOKUP($B$288,C_400B,22,FALSE),DAY($B$288))</f>
        <v>13</v>
      </c>
      <c r="G288" s="188">
        <f>IFERROR(VLOOKUP($B$288,C_140,21,FALSE),DAY($B$288))</f>
        <v>13</v>
      </c>
      <c r="H288" s="188">
        <f>IFERROR(VLOOKUP($B$288,C_150,20,FALSE),DAY($B$288))</f>
        <v>13</v>
      </c>
      <c r="I288" s="188">
        <f>IFERROR(VLOOKUP($B$288,C_200,19,FALSE),DAY($B$288))</f>
        <v>13</v>
      </c>
      <c r="J288" s="188">
        <f>IFERROR(VLOOKUP($B$288,C_210,18,FALSE),DAY($B$288))</f>
        <v>13</v>
      </c>
      <c r="K288" s="188">
        <f>IFERROR(VLOOKUP($B$288,C_350,17,FALSE),DAY($B$288))</f>
        <v>13</v>
      </c>
      <c r="L288" s="188">
        <f>IFERROR(VLOOKUP($B$288,C_355,16,FALSE),DAY($B$288))</f>
        <v>13</v>
      </c>
      <c r="M288" s="188">
        <f>IFERROR(VLOOKUP($B$288,C_400,15,FALSE),DAY($B$288))</f>
        <v>13</v>
      </c>
      <c r="N288" s="188">
        <f>IFERROR(VLOOKUP($B$288,C_410,14,FALSE),DAY($B$288))</f>
        <v>13</v>
      </c>
      <c r="O288" s="188">
        <f>IFERROR(VLOOKUP($B$288,C_415,13,FALSE),DAY($B$288))</f>
        <v>13</v>
      </c>
      <c r="P288" s="188">
        <f>IFERROR(VLOOKUP($B$288,C_420,12,FALSE),DAY($B$288))</f>
        <v>13</v>
      </c>
      <c r="Q288" s="188">
        <f>IFERROR(VLOOKUP($B$288,C_430,11,FALSE),DAY($B$288))</f>
        <v>13</v>
      </c>
      <c r="R288" s="188">
        <f>IFERROR(VLOOKUP($B$288,C_440,10,FALSE),DAY($B$288))</f>
        <v>13</v>
      </c>
      <c r="S288" s="188">
        <f>IFERROR(VLOOKUP($B$288,C_450,9,FALSE),DAY($B$288))</f>
        <v>13</v>
      </c>
      <c r="T288" s="188">
        <f>IFERROR(VLOOKUP($B$288,C_460,8,FALSE),DAY($B$288))</f>
        <v>13</v>
      </c>
      <c r="U288" s="188">
        <f>IFERROR(VLOOKUP($B$288,C_470,7,FALSE),DAY($B$288))</f>
        <v>13</v>
      </c>
      <c r="V288" s="188">
        <f>IFERROR(VLOOKUP($B$288,C_480,6,FALSE),DAY($B$288))</f>
        <v>13</v>
      </c>
      <c r="W288" s="188">
        <f>IFERROR(VLOOKUP($B$288,C_490,5,FALSE),DAY($B$288))</f>
        <v>13</v>
      </c>
      <c r="X288" s="188">
        <f>IFERROR(VLOOKUP($B$288,C_600,4,FALSE),DAY($B$288))</f>
        <v>13</v>
      </c>
      <c r="Y288" s="188">
        <f>IFERROR(VLOOKUP($B$288,C_610,3,FALSE),DAY($B$288))</f>
        <v>13</v>
      </c>
      <c r="Z288" s="188">
        <f>IFERROR(VLOOKUP($B$288,C_620,2,FALSE),DAY($B$288))</f>
        <v>13</v>
      </c>
    </row>
    <row r="289" spans="1:26">
      <c r="A289" s="182" t="s">
        <v>102</v>
      </c>
      <c r="B289" s="186">
        <v>42107</v>
      </c>
      <c r="C289" s="188">
        <f>IFERROR(VLOOKUP($B$289,C_100,25,FALSE),DAY($B$289))</f>
        <v>14</v>
      </c>
      <c r="D289" s="188">
        <f>IFERROR(VLOOKUP($B$289,C_120,24,FALSE),DAY($B$289))</f>
        <v>14</v>
      </c>
      <c r="E289" s="188">
        <f>IFERROR(VLOOKUP($B$289,C_130,23,FALSE),DAY($B$289))</f>
        <v>14</v>
      </c>
      <c r="F289" s="188">
        <f>IFERROR(VLOOKUP($B$289,C_400B,22,FALSE),DAY($B$289))</f>
        <v>14</v>
      </c>
      <c r="G289" s="188">
        <f>IFERROR(VLOOKUP($B$289,C_140,21,FALSE),DAY($B$289))</f>
        <v>14</v>
      </c>
      <c r="H289" s="188">
        <f>IFERROR(VLOOKUP($B$289,C_150,20,FALSE),DAY($B$289))</f>
        <v>14</v>
      </c>
      <c r="I289" s="188">
        <f>IFERROR(VLOOKUP($B$289,C_200,19,FALSE),DAY($B$289))</f>
        <v>14</v>
      </c>
      <c r="J289" s="188">
        <f>IFERROR(VLOOKUP($B$289,C_210,18,FALSE),DAY($B$289))</f>
        <v>14</v>
      </c>
      <c r="K289" s="188">
        <f>IFERROR(VLOOKUP($B$289,C_350,17,FALSE),DAY($B$289))</f>
        <v>14</v>
      </c>
      <c r="L289" s="188">
        <f>IFERROR(VLOOKUP($B$289,C_355,16,FALSE),DAY($B$289))</f>
        <v>14</v>
      </c>
      <c r="M289" s="188">
        <f>IFERROR(VLOOKUP($B$289,C_400,15,FALSE),DAY($B$289))</f>
        <v>14</v>
      </c>
      <c r="N289" s="188">
        <f>IFERROR(VLOOKUP($B$289,C_410,14,FALSE),DAY($B$289))</f>
        <v>14</v>
      </c>
      <c r="O289" s="188">
        <f>IFERROR(VLOOKUP($B$289,C_415,13,FALSE),DAY($B$289))</f>
        <v>14</v>
      </c>
      <c r="P289" s="188">
        <f>IFERROR(VLOOKUP($B$289,C_420,12,FALSE),DAY($B$289))</f>
        <v>14</v>
      </c>
      <c r="Q289" s="188">
        <f>IFERROR(VLOOKUP($B$289,C_430,11,FALSE),DAY($B$289))</f>
        <v>14</v>
      </c>
      <c r="R289" s="188">
        <f>IFERROR(VLOOKUP($B$289,C_440,10,FALSE),DAY($B$289))</f>
        <v>14</v>
      </c>
      <c r="S289" s="188">
        <f>IFERROR(VLOOKUP($B$289,C_450,9,FALSE),DAY($B$289))</f>
        <v>14</v>
      </c>
      <c r="T289" s="188">
        <f>IFERROR(VLOOKUP($B$289,C_460,8,FALSE),DAY($B$289))</f>
        <v>14</v>
      </c>
      <c r="U289" s="188">
        <f>IFERROR(VLOOKUP($B$289,C_470,7,FALSE),DAY($B$289))</f>
        <v>14</v>
      </c>
      <c r="V289" s="188">
        <f>IFERROR(VLOOKUP($B$289,C_480,6,FALSE),DAY($B$289))</f>
        <v>14</v>
      </c>
      <c r="W289" s="188">
        <f>IFERROR(VLOOKUP($B$289,C_490,5,FALSE),DAY($B$289))</f>
        <v>14</v>
      </c>
      <c r="X289" s="188">
        <f>IFERROR(VLOOKUP($B$289,C_600,4,FALSE),DAY($B$289))</f>
        <v>14</v>
      </c>
      <c r="Y289" s="188">
        <f>IFERROR(VLOOKUP($B$289,C_610,3,FALSE),DAY($B$289))</f>
        <v>14</v>
      </c>
      <c r="Z289" s="188">
        <f>IFERROR(VLOOKUP($B$289,C_620,2,FALSE),DAY($B$289))</f>
        <v>14</v>
      </c>
    </row>
    <row r="290" spans="1:26">
      <c r="A290" s="128" t="s">
        <v>103</v>
      </c>
      <c r="B290" s="187">
        <v>42108</v>
      </c>
      <c r="C290" s="188">
        <f>IFERROR(VLOOKUP($B$290,C_100,25,FALSE),DAY($B$290))</f>
        <v>15</v>
      </c>
      <c r="D290" s="188">
        <f>IFERROR(VLOOKUP($B$290,C_120,24,FALSE),DAY($B$290))</f>
        <v>15</v>
      </c>
      <c r="E290" s="188">
        <f>IFERROR(VLOOKUP($B$290,C_130,23,FALSE),DAY($B$290))</f>
        <v>15</v>
      </c>
      <c r="F290" s="188">
        <f>IFERROR(VLOOKUP($B$290,C_400B,22,FALSE),DAY($B$290))</f>
        <v>15</v>
      </c>
      <c r="G290" s="188">
        <f>IFERROR(VLOOKUP($B$290,C_140,21,FALSE),DAY($B$290))</f>
        <v>15</v>
      </c>
      <c r="H290" s="188">
        <f>IFERROR(VLOOKUP($B$290,C_150,20,FALSE),DAY($B$290))</f>
        <v>15</v>
      </c>
      <c r="I290" s="188">
        <f>IFERROR(VLOOKUP($B$290,C_200,19,FALSE),DAY($B$290))</f>
        <v>15</v>
      </c>
      <c r="J290" s="188">
        <f>IFERROR(VLOOKUP($B$290,C_210,18,FALSE),DAY($B$290))</f>
        <v>15</v>
      </c>
      <c r="K290" s="188">
        <f>IFERROR(VLOOKUP($B$290,C_350,17,FALSE),DAY($B$290))</f>
        <v>15</v>
      </c>
      <c r="L290" s="188">
        <f>IFERROR(VLOOKUP($B$290,C_355,16,FALSE),DAY($B$290))</f>
        <v>15</v>
      </c>
      <c r="M290" s="188">
        <f>IFERROR(VLOOKUP($B$290,C_400,15,FALSE),DAY($B$290))</f>
        <v>15</v>
      </c>
      <c r="N290" s="188">
        <f>IFERROR(VLOOKUP($B$290,C_410,14,FALSE),DAY($B$290))</f>
        <v>15</v>
      </c>
      <c r="O290" s="188">
        <f>IFERROR(VLOOKUP($B$290,C_415,13,FALSE),DAY($B$290))</f>
        <v>15</v>
      </c>
      <c r="P290" s="188">
        <f>IFERROR(VLOOKUP($B$290,C_420,12,FALSE),DAY($B$290))</f>
        <v>15</v>
      </c>
      <c r="Q290" s="188">
        <f>IFERROR(VLOOKUP($B$290,C_430,11,FALSE),DAY($B$290))</f>
        <v>15</v>
      </c>
      <c r="R290" s="188" t="str">
        <f>IFERROR(VLOOKUP($B$290,C_440,10,FALSE),DAY($B$290))</f>
        <v>◯</v>
      </c>
      <c r="S290" s="188">
        <f>IFERROR(VLOOKUP($B$290,C_450,9,FALSE),DAY($B$290))</f>
        <v>15</v>
      </c>
      <c r="T290" s="188">
        <f>IFERROR(VLOOKUP($B$290,C_460,8,FALSE),DAY($B$290))</f>
        <v>15</v>
      </c>
      <c r="U290" s="188">
        <f>IFERROR(VLOOKUP($B$290,C_470,7,FALSE),DAY($B$290))</f>
        <v>15</v>
      </c>
      <c r="V290" s="188">
        <f>IFERROR(VLOOKUP($B$290,C_480,6,FALSE),DAY($B$290))</f>
        <v>15</v>
      </c>
      <c r="W290" s="188">
        <f>IFERROR(VLOOKUP($B$290,C_490,5,FALSE),DAY($B$290))</f>
        <v>15</v>
      </c>
      <c r="X290" s="188">
        <f>IFERROR(VLOOKUP($B$290,C_600,4,FALSE),DAY($B$290))</f>
        <v>15</v>
      </c>
      <c r="Y290" s="188">
        <f>IFERROR(VLOOKUP($B$290,C_610,3,FALSE),DAY($B$290))</f>
        <v>15</v>
      </c>
      <c r="Z290" s="188">
        <f>IFERROR(VLOOKUP($B$290,C_620,2,FALSE),DAY($B$290))</f>
        <v>15</v>
      </c>
    </row>
    <row r="291" spans="1:26">
      <c r="A291" s="128" t="s">
        <v>104</v>
      </c>
      <c r="B291" s="187">
        <v>42109</v>
      </c>
      <c r="C291" s="188">
        <f>IFERROR(VLOOKUP($B$291,C_100,25,FALSE),DAY($B$291))</f>
        <v>16</v>
      </c>
      <c r="D291" s="188">
        <f>IFERROR(VLOOKUP($B$291,C_120,24,FALSE),DAY($B$291))</f>
        <v>16</v>
      </c>
      <c r="E291" s="188">
        <f>IFERROR(VLOOKUP($B$291,C_130,23,FALSE),DAY($B$291))</f>
        <v>16</v>
      </c>
      <c r="F291" s="188">
        <f>IFERROR(VLOOKUP($B$291,C_400B,22,FALSE),DAY($B$291))</f>
        <v>16</v>
      </c>
      <c r="G291" s="188">
        <f>IFERROR(VLOOKUP($B$291,C_140,21,FALSE),DAY($B$291))</f>
        <v>16</v>
      </c>
      <c r="H291" s="188">
        <f>IFERROR(VLOOKUP($B$291,C_150,20,FALSE),DAY($B$291))</f>
        <v>16</v>
      </c>
      <c r="I291" s="188">
        <f>IFERROR(VLOOKUP($B$291,C_200,19,FALSE),DAY($B$291))</f>
        <v>16</v>
      </c>
      <c r="J291" s="188">
        <f>IFERROR(VLOOKUP($B$291,C_210,18,FALSE),DAY($B$291))</f>
        <v>16</v>
      </c>
      <c r="K291" s="188">
        <f>IFERROR(VLOOKUP($B$291,C_350,17,FALSE),DAY($B$291))</f>
        <v>16</v>
      </c>
      <c r="L291" s="188">
        <f>IFERROR(VLOOKUP($B$291,C_355,16,FALSE),DAY($B$291))</f>
        <v>16</v>
      </c>
      <c r="M291" s="188">
        <f>IFERROR(VLOOKUP($B$291,C_400,15,FALSE),DAY($B$291))</f>
        <v>16</v>
      </c>
      <c r="N291" s="188">
        <f>IFERROR(VLOOKUP($B$291,C_410,14,FALSE),DAY($B$291))</f>
        <v>16</v>
      </c>
      <c r="O291" s="188">
        <f>IFERROR(VLOOKUP($B$291,C_415,13,FALSE),DAY($B$291))</f>
        <v>16</v>
      </c>
      <c r="P291" s="188">
        <f>IFERROR(VLOOKUP($B$291,C_420,12,FALSE),DAY($B$291))</f>
        <v>16</v>
      </c>
      <c r="Q291" s="188">
        <f>IFERROR(VLOOKUP($B$291,C_430,11,FALSE),DAY($B$291))</f>
        <v>16</v>
      </c>
      <c r="R291" s="188">
        <f>IFERROR(VLOOKUP($B$291,C_440,10,FALSE),DAY($B$291))</f>
        <v>16</v>
      </c>
      <c r="S291" s="188">
        <f>IFERROR(VLOOKUP($B$291,C_450,9,FALSE),DAY($B$291))</f>
        <v>16</v>
      </c>
      <c r="T291" s="188">
        <f>IFERROR(VLOOKUP($B$291,C_460,8,FALSE),DAY($B$291))</f>
        <v>16</v>
      </c>
      <c r="U291" s="188">
        <f>IFERROR(VLOOKUP($B$291,C_470,7,FALSE),DAY($B$291))</f>
        <v>16</v>
      </c>
      <c r="V291" s="188">
        <f>IFERROR(VLOOKUP($B$291,C_480,6,FALSE),DAY($B$291))</f>
        <v>16</v>
      </c>
      <c r="W291" s="188">
        <f>IFERROR(VLOOKUP($B$291,C_490,5,FALSE),DAY($B$291))</f>
        <v>16</v>
      </c>
      <c r="X291" s="188">
        <f>IFERROR(VLOOKUP($B$291,C_600,4,FALSE),DAY($B$291))</f>
        <v>16</v>
      </c>
      <c r="Y291" s="188">
        <f>IFERROR(VLOOKUP($B$291,C_610,3,FALSE),DAY($B$291))</f>
        <v>16</v>
      </c>
      <c r="Z291" s="188">
        <f>IFERROR(VLOOKUP($B$291,C_620,2,FALSE),DAY($B$291))</f>
        <v>16</v>
      </c>
    </row>
    <row r="292" spans="1:26">
      <c r="A292" s="128" t="s">
        <v>105</v>
      </c>
      <c r="B292" s="187">
        <v>42110</v>
      </c>
      <c r="C292" s="188">
        <f>IFERROR(VLOOKUP($B$292,C_100,25,FALSE),DAY($B$292))</f>
        <v>17</v>
      </c>
      <c r="D292" s="188">
        <f>IFERROR(VLOOKUP($B$292,C_120,24,FALSE),DAY($B$292))</f>
        <v>17</v>
      </c>
      <c r="E292" s="188">
        <f>IFERROR(VLOOKUP($B$292,C_130,23,FALSE),DAY($B$292))</f>
        <v>17</v>
      </c>
      <c r="F292" s="188">
        <f>IFERROR(VLOOKUP($B$292,C_400B,22,FALSE),DAY($B$292))</f>
        <v>17</v>
      </c>
      <c r="G292" s="188">
        <f>IFERROR(VLOOKUP($B$292,C_140,21,FALSE),DAY($B$292))</f>
        <v>17</v>
      </c>
      <c r="H292" s="188">
        <f>IFERROR(VLOOKUP($B$292,C_150,20,FALSE),DAY($B$292))</f>
        <v>17</v>
      </c>
      <c r="I292" s="188">
        <f>IFERROR(VLOOKUP($B$292,C_200,19,FALSE),DAY($B$292))</f>
        <v>17</v>
      </c>
      <c r="J292" s="188">
        <f>IFERROR(VLOOKUP($B$292,C_210,18,FALSE),DAY($B$292))</f>
        <v>17</v>
      </c>
      <c r="K292" s="188">
        <f>IFERROR(VLOOKUP($B$292,C_350,17,FALSE),DAY($B$292))</f>
        <v>17</v>
      </c>
      <c r="L292" s="188">
        <f>IFERROR(VLOOKUP($B$292,C_355,16,FALSE),DAY($B$292))</f>
        <v>17</v>
      </c>
      <c r="M292" s="188">
        <f>IFERROR(VLOOKUP($B$292,C_400,15,FALSE),DAY($B$292))</f>
        <v>17</v>
      </c>
      <c r="N292" s="188">
        <f>IFERROR(VLOOKUP($B$292,C_410,14,FALSE),DAY($B$292))</f>
        <v>17</v>
      </c>
      <c r="O292" s="188">
        <f>IFERROR(VLOOKUP($B$292,C_415,13,FALSE),DAY($B$292))</f>
        <v>17</v>
      </c>
      <c r="P292" s="188">
        <f>IFERROR(VLOOKUP($B$292,C_420,12,FALSE),DAY($B$292))</f>
        <v>17</v>
      </c>
      <c r="Q292" s="188">
        <f>IFERROR(VLOOKUP($B$292,C_430,11,FALSE),DAY($B$292))</f>
        <v>17</v>
      </c>
      <c r="R292" s="188">
        <f>IFERROR(VLOOKUP($B$292,C_440,10,FALSE),DAY($B$292))</f>
        <v>17</v>
      </c>
      <c r="S292" s="188">
        <f>IFERROR(VLOOKUP($B$292,C_450,9,FALSE),DAY($B$292))</f>
        <v>17</v>
      </c>
      <c r="T292" s="188">
        <f>IFERROR(VLOOKUP($B$292,C_460,8,FALSE),DAY($B$292))</f>
        <v>17</v>
      </c>
      <c r="U292" s="188">
        <f>IFERROR(VLOOKUP($B$292,C_470,7,FALSE),DAY($B$292))</f>
        <v>17</v>
      </c>
      <c r="V292" s="188">
        <f>IFERROR(VLOOKUP($B$292,C_480,6,FALSE),DAY($B$292))</f>
        <v>17</v>
      </c>
      <c r="W292" s="188">
        <f>IFERROR(VLOOKUP($B$292,C_490,5,FALSE),DAY($B$292))</f>
        <v>17</v>
      </c>
      <c r="X292" s="188">
        <f>IFERROR(VLOOKUP($B$292,C_600,4,FALSE),DAY($B$292))</f>
        <v>17</v>
      </c>
      <c r="Y292" s="188">
        <f>IFERROR(VLOOKUP($B$292,C_610,3,FALSE),DAY($B$292))</f>
        <v>17</v>
      </c>
      <c r="Z292" s="188">
        <f>IFERROR(VLOOKUP($B$292,C_620,2,FALSE),DAY($B$292))</f>
        <v>17</v>
      </c>
    </row>
    <row r="293" spans="1:26">
      <c r="A293" s="128" t="s">
        <v>106</v>
      </c>
      <c r="B293" s="187">
        <v>42111</v>
      </c>
      <c r="C293" s="188">
        <f>IFERROR(VLOOKUP($B$293,C_100,25,FALSE),DAY($B$293))</f>
        <v>18</v>
      </c>
      <c r="D293" s="188">
        <f>IFERROR(VLOOKUP($B$293,C_120,24,FALSE),DAY($B$293))</f>
        <v>18</v>
      </c>
      <c r="E293" s="188">
        <f>IFERROR(VLOOKUP($B$293,C_130,23,FALSE),DAY($B$293))</f>
        <v>18</v>
      </c>
      <c r="F293" s="188">
        <f>IFERROR(VLOOKUP($B$293,C_400B,22,FALSE),DAY($B$293))</f>
        <v>18</v>
      </c>
      <c r="G293" s="188">
        <f>IFERROR(VLOOKUP($B$293,C_140,21,FALSE),DAY($B$293))</f>
        <v>18</v>
      </c>
      <c r="H293" s="188">
        <f>IFERROR(VLOOKUP($B$293,C_150,20,FALSE),DAY($B$293))</f>
        <v>18</v>
      </c>
      <c r="I293" s="188">
        <f>IFERROR(VLOOKUP($B$293,C_200,19,FALSE),DAY($B$293))</f>
        <v>18</v>
      </c>
      <c r="J293" s="188">
        <f>IFERROR(VLOOKUP($B$293,C_210,18,FALSE),DAY($B$293))</f>
        <v>18</v>
      </c>
      <c r="K293" s="188">
        <f>IFERROR(VLOOKUP($B$293,C_350,17,FALSE),DAY($B$293))</f>
        <v>18</v>
      </c>
      <c r="L293" s="188">
        <f>IFERROR(VLOOKUP($B$293,C_355,16,FALSE),DAY($B$293))</f>
        <v>18</v>
      </c>
      <c r="M293" s="188">
        <f>IFERROR(VLOOKUP($B$293,C_400,15,FALSE),DAY($B$293))</f>
        <v>18</v>
      </c>
      <c r="N293" s="188">
        <f>IFERROR(VLOOKUP($B$293,C_410,14,FALSE),DAY($B$293))</f>
        <v>18</v>
      </c>
      <c r="O293" s="188">
        <f>IFERROR(VLOOKUP($B$293,C_415,13,FALSE),DAY($B$293))</f>
        <v>18</v>
      </c>
      <c r="P293" s="188">
        <f>IFERROR(VLOOKUP($B$293,C_420,12,FALSE),DAY($B$293))</f>
        <v>18</v>
      </c>
      <c r="Q293" s="188">
        <f>IFERROR(VLOOKUP($B$293,C_430,11,FALSE),DAY($B$293))</f>
        <v>18</v>
      </c>
      <c r="R293" s="188">
        <f>IFERROR(VLOOKUP($B$293,C_440,10,FALSE),DAY($B$293))</f>
        <v>18</v>
      </c>
      <c r="S293" s="188">
        <f>IFERROR(VLOOKUP($B$293,C_450,9,FALSE),DAY($B$293))</f>
        <v>18</v>
      </c>
      <c r="T293" s="188">
        <f>IFERROR(VLOOKUP($B$293,C_460,8,FALSE),DAY($B$293))</f>
        <v>18</v>
      </c>
      <c r="U293" s="188">
        <f>IFERROR(VLOOKUP($B$293,C_470,7,FALSE),DAY($B$293))</f>
        <v>18</v>
      </c>
      <c r="V293" s="188">
        <f>IFERROR(VLOOKUP($B$293,C_480,6,FALSE),DAY($B$293))</f>
        <v>18</v>
      </c>
      <c r="W293" s="188">
        <f>IFERROR(VLOOKUP($B$293,C_490,5,FALSE),DAY($B$293))</f>
        <v>18</v>
      </c>
      <c r="X293" s="188">
        <f>IFERROR(VLOOKUP($B$293,C_600,4,FALSE),DAY($B$293))</f>
        <v>18</v>
      </c>
      <c r="Y293" s="188">
        <f>IFERROR(VLOOKUP($B$293,C_610,3,FALSE),DAY($B$293))</f>
        <v>18</v>
      </c>
      <c r="Z293" s="188">
        <f>IFERROR(VLOOKUP($B$293,C_620,2,FALSE),DAY($B$293))</f>
        <v>18</v>
      </c>
    </row>
    <row r="294" spans="1:26">
      <c r="A294" s="128" t="s">
        <v>107</v>
      </c>
      <c r="B294" s="187">
        <v>42112</v>
      </c>
      <c r="C294" s="188">
        <f>IFERROR(VLOOKUP($B$294,C_100,25,FALSE),DAY($B$294))</f>
        <v>19</v>
      </c>
      <c r="D294" s="188">
        <f>IFERROR(VLOOKUP($B$294,C_120,24,FALSE),DAY($B$294))</f>
        <v>19</v>
      </c>
      <c r="E294" s="188">
        <f>IFERROR(VLOOKUP($B$294,C_130,23,FALSE),DAY($B$294))</f>
        <v>19</v>
      </c>
      <c r="F294" s="188">
        <f>IFERROR(VLOOKUP($B$294,C_400B,22,FALSE),DAY($B$294))</f>
        <v>19</v>
      </c>
      <c r="G294" s="188">
        <f>IFERROR(VLOOKUP($B$294,C_140,21,FALSE),DAY($B$294))</f>
        <v>19</v>
      </c>
      <c r="H294" s="188">
        <f>IFERROR(VLOOKUP($B$294,C_150,20,FALSE),DAY($B$294))</f>
        <v>19</v>
      </c>
      <c r="I294" s="188">
        <f>IFERROR(VLOOKUP($B$294,C_200,19,FALSE),DAY($B$294))</f>
        <v>19</v>
      </c>
      <c r="J294" s="188">
        <f>IFERROR(VLOOKUP($B$294,C_210,18,FALSE),DAY($B$294))</f>
        <v>19</v>
      </c>
      <c r="K294" s="188">
        <f>IFERROR(VLOOKUP($B$294,C_350,17,FALSE),DAY($B$294))</f>
        <v>19</v>
      </c>
      <c r="L294" s="188">
        <f>IFERROR(VLOOKUP($B$294,C_355,16,FALSE),DAY($B$294))</f>
        <v>19</v>
      </c>
      <c r="M294" s="188">
        <f>IFERROR(VLOOKUP($B$294,C_400,15,FALSE),DAY($B$294))</f>
        <v>19</v>
      </c>
      <c r="N294" s="188" t="str">
        <f>IFERROR(VLOOKUP($B$294,C_410,14,FALSE),DAY($B$294))</f>
        <v>◯</v>
      </c>
      <c r="O294" s="188" t="str">
        <f>IFERROR(VLOOKUP($B$294,C_415,13,FALSE),DAY($B$294))</f>
        <v>◯</v>
      </c>
      <c r="P294" s="188" t="str">
        <f>IFERROR(VLOOKUP($B$294,C_420,12,FALSE),DAY($B$294))</f>
        <v>◯</v>
      </c>
      <c r="Q294" s="188" t="str">
        <f>IFERROR(VLOOKUP($B$294,C_430,11,FALSE),DAY($B$294))</f>
        <v>◯</v>
      </c>
      <c r="R294" s="188" t="str">
        <f>IFERROR(VLOOKUP($B$294,C_440,10,FALSE),DAY($B$294))</f>
        <v>◯</v>
      </c>
      <c r="S294" s="188" t="str">
        <f>IFERROR(VLOOKUP($B$294,C_450,9,FALSE),DAY($B$294))</f>
        <v>◯</v>
      </c>
      <c r="T294" s="188" t="str">
        <f>IFERROR(VLOOKUP($B$294,C_460,8,FALSE),DAY($B$294))</f>
        <v>◯</v>
      </c>
      <c r="U294" s="188" t="str">
        <f>IFERROR(VLOOKUP($B$294,C_470,7,FALSE),DAY($B$294))</f>
        <v>◯</v>
      </c>
      <c r="V294" s="188" t="str">
        <f>IFERROR(VLOOKUP($B$294,C_480,6,FALSE),DAY($B$294))</f>
        <v>◯</v>
      </c>
      <c r="W294" s="188" t="str">
        <f>IFERROR(VLOOKUP($B$294,C_490,5,FALSE),DAY($B$294))</f>
        <v>◯</v>
      </c>
      <c r="X294" s="188" t="str">
        <f>IFERROR(VLOOKUP($B$294,C_600,4,FALSE),DAY($B$294))</f>
        <v>◯</v>
      </c>
      <c r="Y294" s="188" t="str">
        <f>IFERROR(VLOOKUP($B$294,C_610,3,FALSE),DAY($B$294))</f>
        <v>◯</v>
      </c>
      <c r="Z294" s="188" t="str">
        <f>IFERROR(VLOOKUP($B$294,C_620,2,FALSE),DAY($B$294))</f>
        <v>◯</v>
      </c>
    </row>
    <row r="295" spans="1:26">
      <c r="A295" s="182" t="s">
        <v>108</v>
      </c>
      <c r="B295" s="186">
        <v>42113</v>
      </c>
      <c r="C295" s="188">
        <f>IFERROR(VLOOKUP($B$295,C_100,25,FALSE),DAY($B$295))</f>
        <v>20</v>
      </c>
      <c r="D295" s="188">
        <f>IFERROR(VLOOKUP($B$295,C_120,24,FALSE),DAY($B$295))</f>
        <v>20</v>
      </c>
      <c r="E295" s="188">
        <f>IFERROR(VLOOKUP($B$295,C_130,23,FALSE),DAY($B$295))</f>
        <v>20</v>
      </c>
      <c r="F295" s="188">
        <f>IFERROR(VLOOKUP($B$295,C_400B,22,FALSE),DAY($B$295))</f>
        <v>20</v>
      </c>
      <c r="G295" s="188">
        <f>IFERROR(VLOOKUP($B$295,C_140,21,FALSE),DAY($B$295))</f>
        <v>20</v>
      </c>
      <c r="H295" s="188">
        <f>IFERROR(VLOOKUP($B$295,C_150,20,FALSE),DAY($B$295))</f>
        <v>20</v>
      </c>
      <c r="I295" s="188">
        <f>IFERROR(VLOOKUP($B$295,C_200,19,FALSE),DAY($B$295))</f>
        <v>20</v>
      </c>
      <c r="J295" s="188">
        <f>IFERROR(VLOOKUP($B$295,C_210,18,FALSE),DAY($B$295))</f>
        <v>20</v>
      </c>
      <c r="K295" s="188">
        <f>IFERROR(VLOOKUP($B$295,C_350,17,FALSE),DAY($B$295))</f>
        <v>20</v>
      </c>
      <c r="L295" s="188">
        <f>IFERROR(VLOOKUP($B$295,C_355,16,FALSE),DAY($B$295))</f>
        <v>20</v>
      </c>
      <c r="M295" s="188">
        <f>IFERROR(VLOOKUP($B$295,C_400,15,FALSE),DAY($B$295))</f>
        <v>20</v>
      </c>
      <c r="N295" s="188">
        <f>IFERROR(VLOOKUP($B$295,C_410,14,FALSE),DAY($B$295))</f>
        <v>20</v>
      </c>
      <c r="O295" s="188">
        <f>IFERROR(VLOOKUP($B$295,C_415,13,FALSE),DAY($B$295))</f>
        <v>20</v>
      </c>
      <c r="P295" s="188">
        <f>IFERROR(VLOOKUP($B$295,C_420,12,FALSE),DAY($B$295))</f>
        <v>20</v>
      </c>
      <c r="Q295" s="188">
        <f>IFERROR(VLOOKUP($B$295,C_430,11,FALSE),DAY($B$295))</f>
        <v>20</v>
      </c>
      <c r="R295" s="188">
        <f>IFERROR(VLOOKUP($B$295,C_440,10,FALSE),DAY($B$295))</f>
        <v>20</v>
      </c>
      <c r="S295" s="188">
        <f>IFERROR(VLOOKUP($B$295,C_450,9,FALSE),DAY($B$295))</f>
        <v>20</v>
      </c>
      <c r="T295" s="188">
        <f>IFERROR(VLOOKUP($B$295,C_460,8,FALSE),DAY($B$295))</f>
        <v>20</v>
      </c>
      <c r="U295" s="188">
        <f>IFERROR(VLOOKUP($B$295,C_470,7,FALSE),DAY($B$295))</f>
        <v>20</v>
      </c>
      <c r="V295" s="188">
        <f>IFERROR(VLOOKUP($B$295,C_480,6,FALSE),DAY($B$295))</f>
        <v>20</v>
      </c>
      <c r="W295" s="188">
        <f>IFERROR(VLOOKUP($B$295,C_490,5,FALSE),DAY($B$295))</f>
        <v>20</v>
      </c>
      <c r="X295" s="188">
        <f>IFERROR(VLOOKUP($B$295,C_600,4,FALSE),DAY($B$295))</f>
        <v>20</v>
      </c>
      <c r="Y295" s="188">
        <f>IFERROR(VLOOKUP($B$295,C_610,3,FALSE),DAY($B$295))</f>
        <v>20</v>
      </c>
      <c r="Z295" s="188">
        <f>IFERROR(VLOOKUP($B$295,C_620,2,FALSE),DAY($B$295))</f>
        <v>20</v>
      </c>
    </row>
    <row r="296" spans="1:26">
      <c r="A296" s="182" t="s">
        <v>102</v>
      </c>
      <c r="B296" s="186">
        <v>42114</v>
      </c>
      <c r="C296" s="188">
        <f>IFERROR(VLOOKUP($B$296,C_100,25,FALSE),DAY($B$296))</f>
        <v>21</v>
      </c>
      <c r="D296" s="188">
        <f>IFERROR(VLOOKUP($B$296,C_120,24,FALSE),DAY($B$296))</f>
        <v>21</v>
      </c>
      <c r="E296" s="188">
        <f>IFERROR(VLOOKUP($B$296,C_130,23,FALSE),DAY($B$296))</f>
        <v>21</v>
      </c>
      <c r="F296" s="188">
        <f>IFERROR(VLOOKUP($B$296,C_400B,22,FALSE),DAY($B$296))</f>
        <v>21</v>
      </c>
      <c r="G296" s="188">
        <f>IFERROR(VLOOKUP($B$296,C_140,21,FALSE),DAY($B$296))</f>
        <v>21</v>
      </c>
      <c r="H296" s="188">
        <f>IFERROR(VLOOKUP($B$296,C_150,20,FALSE),DAY($B$296))</f>
        <v>21</v>
      </c>
      <c r="I296" s="188">
        <f>IFERROR(VLOOKUP($B$296,C_200,19,FALSE),DAY($B$296))</f>
        <v>21</v>
      </c>
      <c r="J296" s="188">
        <f>IFERROR(VLOOKUP($B$296,C_210,18,FALSE),DAY($B$296))</f>
        <v>21</v>
      </c>
      <c r="K296" s="188">
        <f>IFERROR(VLOOKUP($B$296,C_350,17,FALSE),DAY($B$296))</f>
        <v>21</v>
      </c>
      <c r="L296" s="188">
        <f>IFERROR(VLOOKUP($B$296,C_355,16,FALSE),DAY($B$296))</f>
        <v>21</v>
      </c>
      <c r="M296" s="188">
        <f>IFERROR(VLOOKUP($B$296,C_400,15,FALSE),DAY($B$296))</f>
        <v>21</v>
      </c>
      <c r="N296" s="188">
        <f>IFERROR(VLOOKUP($B$296,C_410,14,FALSE),DAY($B$296))</f>
        <v>21</v>
      </c>
      <c r="O296" s="188">
        <f>IFERROR(VLOOKUP($B$296,C_415,13,FALSE),DAY($B$296))</f>
        <v>21</v>
      </c>
      <c r="P296" s="188">
        <f>IFERROR(VLOOKUP($B$296,C_420,12,FALSE),DAY($B$296))</f>
        <v>21</v>
      </c>
      <c r="Q296" s="188">
        <f>IFERROR(VLOOKUP($B$296,C_430,11,FALSE),DAY($B$296))</f>
        <v>21</v>
      </c>
      <c r="R296" s="188">
        <f>IFERROR(VLOOKUP($B$296,C_440,10,FALSE),DAY($B$296))</f>
        <v>21</v>
      </c>
      <c r="S296" s="188">
        <f>IFERROR(VLOOKUP($B$296,C_450,9,FALSE),DAY($B$296))</f>
        <v>21</v>
      </c>
      <c r="T296" s="188">
        <f>IFERROR(VLOOKUP($B$296,C_460,8,FALSE),DAY($B$296))</f>
        <v>21</v>
      </c>
      <c r="U296" s="188">
        <f>IFERROR(VLOOKUP($B$296,C_470,7,FALSE),DAY($B$296))</f>
        <v>21</v>
      </c>
      <c r="V296" s="188">
        <f>IFERROR(VLOOKUP($B$296,C_480,6,FALSE),DAY($B$296))</f>
        <v>21</v>
      </c>
      <c r="W296" s="188">
        <f>IFERROR(VLOOKUP($B$296,C_490,5,FALSE),DAY($B$296))</f>
        <v>21</v>
      </c>
      <c r="X296" s="188">
        <f>IFERROR(VLOOKUP($B$296,C_600,4,FALSE),DAY($B$296))</f>
        <v>21</v>
      </c>
      <c r="Y296" s="188">
        <f>IFERROR(VLOOKUP($B$296,C_610,3,FALSE),DAY($B$296))</f>
        <v>21</v>
      </c>
      <c r="Z296" s="188">
        <f>IFERROR(VLOOKUP($B$296,C_620,2,FALSE),DAY($B$296))</f>
        <v>21</v>
      </c>
    </row>
    <row r="297" spans="1:26">
      <c r="A297" s="128" t="s">
        <v>103</v>
      </c>
      <c r="B297" s="187">
        <v>42115</v>
      </c>
      <c r="C297" s="188">
        <f>IFERROR(VLOOKUP($B$297,C_100,25,FALSE),DAY($B$297))</f>
        <v>22</v>
      </c>
      <c r="D297" s="188">
        <f>IFERROR(VLOOKUP($B$297,C_120,24,FALSE),DAY($B$297))</f>
        <v>22</v>
      </c>
      <c r="E297" s="188">
        <f>IFERROR(VLOOKUP($B$297,C_130,23,FALSE),DAY($B$297))</f>
        <v>22</v>
      </c>
      <c r="F297" s="188">
        <f>IFERROR(VLOOKUP($B$297,C_400B,22,FALSE),DAY($B$297))</f>
        <v>22</v>
      </c>
      <c r="G297" s="188">
        <f>IFERROR(VLOOKUP($B$297,C_140,21,FALSE),DAY($B$297))</f>
        <v>22</v>
      </c>
      <c r="H297" s="188">
        <f>IFERROR(VLOOKUP($B$297,C_150,20,FALSE),DAY($B$297))</f>
        <v>22</v>
      </c>
      <c r="I297" s="188">
        <f>IFERROR(VLOOKUP($B$297,C_200,19,FALSE),DAY($B$297))</f>
        <v>22</v>
      </c>
      <c r="J297" s="188">
        <f>IFERROR(VLOOKUP($B$297,C_210,18,FALSE),DAY($B$297))</f>
        <v>22</v>
      </c>
      <c r="K297" s="188">
        <f>IFERROR(VLOOKUP($B$297,C_350,17,FALSE),DAY($B$297))</f>
        <v>22</v>
      </c>
      <c r="L297" s="188">
        <f>IFERROR(VLOOKUP($B$297,C_355,16,FALSE),DAY($B$297))</f>
        <v>22</v>
      </c>
      <c r="M297" s="188">
        <f>IFERROR(VLOOKUP($B$297,C_400,15,FALSE),DAY($B$297))</f>
        <v>22</v>
      </c>
      <c r="N297" s="188">
        <f>IFERROR(VLOOKUP($B$297,C_410,14,FALSE),DAY($B$297))</f>
        <v>22</v>
      </c>
      <c r="O297" s="188">
        <f>IFERROR(VLOOKUP($B$297,C_415,13,FALSE),DAY($B$297))</f>
        <v>22</v>
      </c>
      <c r="P297" s="188">
        <f>IFERROR(VLOOKUP($B$297,C_420,12,FALSE),DAY($B$297))</f>
        <v>22</v>
      </c>
      <c r="Q297" s="188">
        <f>IFERROR(VLOOKUP($B$297,C_430,11,FALSE),DAY($B$297))</f>
        <v>22</v>
      </c>
      <c r="R297" s="188">
        <f>IFERROR(VLOOKUP($B$297,C_440,10,FALSE),DAY($B$297))</f>
        <v>22</v>
      </c>
      <c r="S297" s="188">
        <f>IFERROR(VLOOKUP($B$297,C_450,9,FALSE),DAY($B$297))</f>
        <v>22</v>
      </c>
      <c r="T297" s="188">
        <f>IFERROR(VLOOKUP($B$297,C_460,8,FALSE),DAY($B$297))</f>
        <v>22</v>
      </c>
      <c r="U297" s="188">
        <f>IFERROR(VLOOKUP($B$297,C_470,7,FALSE),DAY($B$297))</f>
        <v>22</v>
      </c>
      <c r="V297" s="188">
        <f>IFERROR(VLOOKUP($B$297,C_480,6,FALSE),DAY($B$297))</f>
        <v>22</v>
      </c>
      <c r="W297" s="188">
        <f>IFERROR(VLOOKUP($B$297,C_490,5,FALSE),DAY($B$297))</f>
        <v>22</v>
      </c>
      <c r="X297" s="188">
        <f>IFERROR(VLOOKUP($B$297,C_600,4,FALSE),DAY($B$297))</f>
        <v>22</v>
      </c>
      <c r="Y297" s="188">
        <f>IFERROR(VLOOKUP($B$297,C_610,3,FALSE),DAY($B$297))</f>
        <v>22</v>
      </c>
      <c r="Z297" s="188">
        <f>IFERROR(VLOOKUP($B$297,C_620,2,FALSE),DAY($B$297))</f>
        <v>22</v>
      </c>
    </row>
    <row r="298" spans="1:26">
      <c r="A298" s="128" t="s">
        <v>104</v>
      </c>
      <c r="B298" s="187">
        <v>42116</v>
      </c>
      <c r="C298" s="188">
        <f>IFERROR(VLOOKUP($B$298,C_100,25,FALSE),DAY($B$298))</f>
        <v>23</v>
      </c>
      <c r="D298" s="188">
        <f>IFERROR(VLOOKUP($B$298,C_120,24,FALSE),DAY($B$298))</f>
        <v>23</v>
      </c>
      <c r="E298" s="188">
        <f>IFERROR(VLOOKUP($B$298,C_130,23,FALSE),DAY($B$298))</f>
        <v>23</v>
      </c>
      <c r="F298" s="188">
        <f>IFERROR(VLOOKUP($B$298,C_400B,22,FALSE),DAY($B$298))</f>
        <v>23</v>
      </c>
      <c r="G298" s="188">
        <f>IFERROR(VLOOKUP($B$298,C_140,21,FALSE),DAY($B$298))</f>
        <v>23</v>
      </c>
      <c r="H298" s="188">
        <f>IFERROR(VLOOKUP($B$298,C_150,20,FALSE),DAY($B$298))</f>
        <v>23</v>
      </c>
      <c r="I298" s="188">
        <f>IFERROR(VLOOKUP($B$298,C_200,19,FALSE),DAY($B$298))</f>
        <v>23</v>
      </c>
      <c r="J298" s="188">
        <f>IFERROR(VLOOKUP($B$298,C_210,18,FALSE),DAY($B$298))</f>
        <v>23</v>
      </c>
      <c r="K298" s="188">
        <f>IFERROR(VLOOKUP($B$298,C_350,17,FALSE),DAY($B$298))</f>
        <v>23</v>
      </c>
      <c r="L298" s="188">
        <f>IFERROR(VLOOKUP($B$298,C_355,16,FALSE),DAY($B$298))</f>
        <v>23</v>
      </c>
      <c r="M298" s="188">
        <f>IFERROR(VLOOKUP($B$298,C_400,15,FALSE),DAY($B$298))</f>
        <v>23</v>
      </c>
      <c r="N298" s="188">
        <f>IFERROR(VLOOKUP($B$298,C_410,14,FALSE),DAY($B$298))</f>
        <v>23</v>
      </c>
      <c r="O298" s="188">
        <f>IFERROR(VLOOKUP($B$298,C_415,13,FALSE),DAY($B$298))</f>
        <v>23</v>
      </c>
      <c r="P298" s="188">
        <f>IFERROR(VLOOKUP($B$298,C_420,12,FALSE),DAY($B$298))</f>
        <v>23</v>
      </c>
      <c r="Q298" s="188">
        <f>IFERROR(VLOOKUP($B$298,C_430,11,FALSE),DAY($B$298))</f>
        <v>23</v>
      </c>
      <c r="R298" s="188">
        <f>IFERROR(VLOOKUP($B$298,C_440,10,FALSE),DAY($B$298))</f>
        <v>23</v>
      </c>
      <c r="S298" s="188">
        <f>IFERROR(VLOOKUP($B$298,C_450,9,FALSE),DAY($B$298))</f>
        <v>23</v>
      </c>
      <c r="T298" s="188">
        <f>IFERROR(VLOOKUP($B$298,C_460,8,FALSE),DAY($B$298))</f>
        <v>23</v>
      </c>
      <c r="U298" s="188">
        <f>IFERROR(VLOOKUP($B$298,C_470,7,FALSE),DAY($B$298))</f>
        <v>23</v>
      </c>
      <c r="V298" s="188">
        <f>IFERROR(VLOOKUP($B$298,C_480,6,FALSE),DAY($B$298))</f>
        <v>23</v>
      </c>
      <c r="W298" s="188">
        <f>IFERROR(VLOOKUP($B$298,C_490,5,FALSE),DAY($B$298))</f>
        <v>23</v>
      </c>
      <c r="X298" s="188">
        <f>IFERROR(VLOOKUP($B$298,C_600,4,FALSE),DAY($B$298))</f>
        <v>23</v>
      </c>
      <c r="Y298" s="188">
        <f>IFERROR(VLOOKUP($B$298,C_610,3,FALSE),DAY($B$298))</f>
        <v>23</v>
      </c>
      <c r="Z298" s="188">
        <f>IFERROR(VLOOKUP($B$298,C_620,2,FALSE),DAY($B$298))</f>
        <v>23</v>
      </c>
    </row>
    <row r="299" spans="1:26">
      <c r="A299" s="128" t="s">
        <v>105</v>
      </c>
      <c r="B299" s="187">
        <v>42117</v>
      </c>
      <c r="C299" s="188">
        <f>IFERROR(VLOOKUP($B$299,C_100,25,FALSE),DAY($B$299))</f>
        <v>24</v>
      </c>
      <c r="D299" s="188">
        <f>IFERROR(VLOOKUP($B$299,C_120,24,FALSE),DAY($B$299))</f>
        <v>24</v>
      </c>
      <c r="E299" s="188">
        <f>IFERROR(VLOOKUP($B$299,C_130,23,FALSE),DAY($B$299))</f>
        <v>24</v>
      </c>
      <c r="F299" s="188">
        <f>IFERROR(VLOOKUP($B$299,C_400B,22,FALSE),DAY($B$299))</f>
        <v>24</v>
      </c>
      <c r="G299" s="188">
        <f>IFERROR(VLOOKUP($B$299,C_140,21,FALSE),DAY($B$299))</f>
        <v>24</v>
      </c>
      <c r="H299" s="188">
        <f>IFERROR(VLOOKUP($B$299,C_150,20,FALSE),DAY($B$299))</f>
        <v>24</v>
      </c>
      <c r="I299" s="188">
        <f>IFERROR(VLOOKUP($B$299,C_200,19,FALSE),DAY($B$299))</f>
        <v>24</v>
      </c>
      <c r="J299" s="188">
        <f>IFERROR(VLOOKUP($B$299,C_210,18,FALSE),DAY($B$299))</f>
        <v>24</v>
      </c>
      <c r="K299" s="188">
        <f>IFERROR(VLOOKUP($B$299,C_350,17,FALSE),DAY($B$299))</f>
        <v>24</v>
      </c>
      <c r="L299" s="188">
        <f>IFERROR(VLOOKUP($B$299,C_355,16,FALSE),DAY($B$299))</f>
        <v>24</v>
      </c>
      <c r="M299" s="188">
        <f>IFERROR(VLOOKUP($B$299,C_400,15,FALSE),DAY($B$299))</f>
        <v>24</v>
      </c>
      <c r="N299" s="188">
        <f>IFERROR(VLOOKUP($B$299,C_410,14,FALSE),DAY($B$299))</f>
        <v>24</v>
      </c>
      <c r="O299" s="188">
        <f>IFERROR(VLOOKUP($B$299,C_415,13,FALSE),DAY($B$299))</f>
        <v>24</v>
      </c>
      <c r="P299" s="188">
        <f>IFERROR(VLOOKUP($B$299,C_420,12,FALSE),DAY($B$299))</f>
        <v>24</v>
      </c>
      <c r="Q299" s="188">
        <f>IFERROR(VLOOKUP($B$299,C_430,11,FALSE),DAY($B$299))</f>
        <v>24</v>
      </c>
      <c r="R299" s="188">
        <f>IFERROR(VLOOKUP($B$299,C_440,10,FALSE),DAY($B$299))</f>
        <v>24</v>
      </c>
      <c r="S299" s="188">
        <f>IFERROR(VLOOKUP($B$299,C_450,9,FALSE),DAY($B$299))</f>
        <v>24</v>
      </c>
      <c r="T299" s="188">
        <f>IFERROR(VLOOKUP($B$299,C_460,8,FALSE),DAY($B$299))</f>
        <v>24</v>
      </c>
      <c r="U299" s="188">
        <f>IFERROR(VLOOKUP($B$299,C_470,7,FALSE),DAY($B$299))</f>
        <v>24</v>
      </c>
      <c r="V299" s="188">
        <f>IFERROR(VLOOKUP($B$299,C_480,6,FALSE),DAY($B$299))</f>
        <v>24</v>
      </c>
      <c r="W299" s="188">
        <f>IFERROR(VLOOKUP($B$299,C_490,5,FALSE),DAY($B$299))</f>
        <v>24</v>
      </c>
      <c r="X299" s="188">
        <f>IFERROR(VLOOKUP($B$299,C_600,4,FALSE),DAY($B$299))</f>
        <v>24</v>
      </c>
      <c r="Y299" s="188">
        <f>IFERROR(VLOOKUP($B$299,C_610,3,FALSE),DAY($B$299))</f>
        <v>24</v>
      </c>
      <c r="Z299" s="188">
        <f>IFERROR(VLOOKUP($B$299,C_620,2,FALSE),DAY($B$299))</f>
        <v>24</v>
      </c>
    </row>
    <row r="300" spans="1:26">
      <c r="A300" s="128" t="s">
        <v>106</v>
      </c>
      <c r="B300" s="187">
        <v>42118</v>
      </c>
      <c r="C300" s="188">
        <f>IFERROR(VLOOKUP($B$300,C_100,25,FALSE),DAY($B$300))</f>
        <v>25</v>
      </c>
      <c r="D300" s="188">
        <f>IFERROR(VLOOKUP($B$300,C_120,24,FALSE),DAY($B$300))</f>
        <v>25</v>
      </c>
      <c r="E300" s="188">
        <f>IFERROR(VLOOKUP($B$300,C_130,23,FALSE),DAY($B$300))</f>
        <v>25</v>
      </c>
      <c r="F300" s="188">
        <f>IFERROR(VLOOKUP($B$300,C_400B,22,FALSE),DAY($B$300))</f>
        <v>25</v>
      </c>
      <c r="G300" s="188">
        <f>IFERROR(VLOOKUP($B$300,C_140,21,FALSE),DAY($B$300))</f>
        <v>25</v>
      </c>
      <c r="H300" s="188">
        <f>IFERROR(VLOOKUP($B$300,C_150,20,FALSE),DAY($B$300))</f>
        <v>25</v>
      </c>
      <c r="I300" s="188">
        <f>IFERROR(VLOOKUP($B$300,C_200,19,FALSE),DAY($B$300))</f>
        <v>25</v>
      </c>
      <c r="J300" s="188">
        <f>IFERROR(VLOOKUP($B$300,C_210,18,FALSE),DAY($B$300))</f>
        <v>25</v>
      </c>
      <c r="K300" s="188">
        <f>IFERROR(VLOOKUP($B$300,C_350,17,FALSE),DAY($B$300))</f>
        <v>25</v>
      </c>
      <c r="L300" s="188">
        <f>IFERROR(VLOOKUP($B$300,C_355,16,FALSE),DAY($B$300))</f>
        <v>25</v>
      </c>
      <c r="M300" s="188">
        <f>IFERROR(VLOOKUP($B$300,C_400,15,FALSE),DAY($B$300))</f>
        <v>25</v>
      </c>
      <c r="N300" s="188">
        <f>IFERROR(VLOOKUP($B$300,C_410,14,FALSE),DAY($B$300))</f>
        <v>25</v>
      </c>
      <c r="O300" s="188">
        <f>IFERROR(VLOOKUP($B$300,C_415,13,FALSE),DAY($B$300))</f>
        <v>25</v>
      </c>
      <c r="P300" s="188">
        <f>IFERROR(VLOOKUP($B$300,C_420,12,FALSE),DAY($B$300))</f>
        <v>25</v>
      </c>
      <c r="Q300" s="188">
        <f>IFERROR(VLOOKUP($B$300,C_430,11,FALSE),DAY($B$300))</f>
        <v>25</v>
      </c>
      <c r="R300" s="188">
        <f>IFERROR(VLOOKUP($B$300,C_440,10,FALSE),DAY($B$300))</f>
        <v>25</v>
      </c>
      <c r="S300" s="188">
        <f>IFERROR(VLOOKUP($B$300,C_450,9,FALSE),DAY($B$300))</f>
        <v>25</v>
      </c>
      <c r="T300" s="188">
        <f>IFERROR(VLOOKUP($B$300,C_460,8,FALSE),DAY($B$300))</f>
        <v>25</v>
      </c>
      <c r="U300" s="188">
        <f>IFERROR(VLOOKUP($B$300,C_470,7,FALSE),DAY($B$300))</f>
        <v>25</v>
      </c>
      <c r="V300" s="188">
        <f>IFERROR(VLOOKUP($B$300,C_480,6,FALSE),DAY($B$300))</f>
        <v>25</v>
      </c>
      <c r="W300" s="188">
        <f>IFERROR(VLOOKUP($B$300,C_490,5,FALSE),DAY($B$300))</f>
        <v>25</v>
      </c>
      <c r="X300" s="188">
        <f>IFERROR(VLOOKUP($B$300,C_600,4,FALSE),DAY($B$300))</f>
        <v>25</v>
      </c>
      <c r="Y300" s="188">
        <f>IFERROR(VLOOKUP($B$300,C_610,3,FALSE),DAY($B$300))</f>
        <v>25</v>
      </c>
      <c r="Z300" s="188">
        <f>IFERROR(VLOOKUP($B$300,C_620,2,FALSE),DAY($B$300))</f>
        <v>25</v>
      </c>
    </row>
    <row r="301" spans="1:26">
      <c r="A301" s="128" t="s">
        <v>107</v>
      </c>
      <c r="B301" s="187">
        <v>42119</v>
      </c>
      <c r="C301" s="188">
        <f>IFERROR(VLOOKUP($B$301,C_100,25,FALSE),DAY($B$301))</f>
        <v>26</v>
      </c>
      <c r="D301" s="188">
        <f>IFERROR(VLOOKUP($B$301,C_120,24,FALSE),DAY($B$301))</f>
        <v>26</v>
      </c>
      <c r="E301" s="188">
        <f>IFERROR(VLOOKUP($B$301,C_130,23,FALSE),DAY($B$301))</f>
        <v>26</v>
      </c>
      <c r="F301" s="188">
        <f>IFERROR(VLOOKUP($B$301,C_400B,22,FALSE),DAY($B$301))</f>
        <v>26</v>
      </c>
      <c r="G301" s="188">
        <f>IFERROR(VLOOKUP($B$301,C_140,21,FALSE),DAY($B$301))</f>
        <v>26</v>
      </c>
      <c r="H301" s="188">
        <f>IFERROR(VLOOKUP($B$301,C_150,20,FALSE),DAY($B$301))</f>
        <v>26</v>
      </c>
      <c r="I301" s="188">
        <f>IFERROR(VLOOKUP($B$301,C_200,19,FALSE),DAY($B$301))</f>
        <v>26</v>
      </c>
      <c r="J301" s="188">
        <f>IFERROR(VLOOKUP($B$301,C_210,18,FALSE),DAY($B$301))</f>
        <v>26</v>
      </c>
      <c r="K301" s="188">
        <f>IFERROR(VLOOKUP($B$301,C_350,17,FALSE),DAY($B$301))</f>
        <v>26</v>
      </c>
      <c r="L301" s="188">
        <f>IFERROR(VLOOKUP($B$301,C_355,16,FALSE),DAY($B$301))</f>
        <v>26</v>
      </c>
      <c r="M301" s="188">
        <f>IFERROR(VLOOKUP($B$301,C_400,15,FALSE),DAY($B$301))</f>
        <v>26</v>
      </c>
      <c r="N301" s="188">
        <f>IFERROR(VLOOKUP($B$301,C_410,14,FALSE),DAY($B$301))</f>
        <v>26</v>
      </c>
      <c r="O301" s="188">
        <f>IFERROR(VLOOKUP($B$301,C_415,13,FALSE),DAY($B$301))</f>
        <v>26</v>
      </c>
      <c r="P301" s="188">
        <f>IFERROR(VLOOKUP($B$301,C_420,12,FALSE),DAY($B$301))</f>
        <v>26</v>
      </c>
      <c r="Q301" s="188">
        <f>IFERROR(VLOOKUP($B$301,C_430,11,FALSE),DAY($B$301))</f>
        <v>26</v>
      </c>
      <c r="R301" s="188">
        <f>IFERROR(VLOOKUP($B$301,C_440,10,FALSE),DAY($B$301))</f>
        <v>26</v>
      </c>
      <c r="S301" s="188">
        <f>IFERROR(VLOOKUP($B$301,C_450,9,FALSE),DAY($B$301))</f>
        <v>26</v>
      </c>
      <c r="T301" s="188">
        <f>IFERROR(VLOOKUP($B$301,C_460,8,FALSE),DAY($B$301))</f>
        <v>26</v>
      </c>
      <c r="U301" s="188">
        <f>IFERROR(VLOOKUP($B$301,C_470,7,FALSE),DAY($B$301))</f>
        <v>26</v>
      </c>
      <c r="V301" s="188">
        <f>IFERROR(VLOOKUP($B$301,C_480,6,FALSE),DAY($B$301))</f>
        <v>26</v>
      </c>
      <c r="W301" s="188">
        <f>IFERROR(VLOOKUP($B$301,C_490,5,FALSE),DAY($B$301))</f>
        <v>26</v>
      </c>
      <c r="X301" s="188">
        <f>IFERROR(VLOOKUP($B$301,C_600,4,FALSE),DAY($B$301))</f>
        <v>26</v>
      </c>
      <c r="Y301" s="188">
        <f>IFERROR(VLOOKUP($B$301,C_610,3,FALSE),DAY($B$301))</f>
        <v>26</v>
      </c>
      <c r="Z301" s="188">
        <f>IFERROR(VLOOKUP($B$301,C_620,2,FALSE),DAY($B$301))</f>
        <v>26</v>
      </c>
    </row>
    <row r="302" spans="1:26">
      <c r="A302" s="182" t="s">
        <v>108</v>
      </c>
      <c r="B302" s="186">
        <v>42120</v>
      </c>
      <c r="C302" s="188">
        <f>IFERROR(VLOOKUP($B$302,C_100,25,FALSE),DAY($B$302))</f>
        <v>27</v>
      </c>
      <c r="D302" s="188">
        <f>IFERROR(VLOOKUP($B$302,C_120,24,FALSE),DAY($B$302))</f>
        <v>27</v>
      </c>
      <c r="E302" s="188">
        <f>IFERROR(VLOOKUP($B$302,C_130,23,FALSE),DAY($B$302))</f>
        <v>27</v>
      </c>
      <c r="F302" s="188">
        <f>IFERROR(VLOOKUP($B$302,C_400B,22,FALSE),DAY($B$302))</f>
        <v>27</v>
      </c>
      <c r="G302" s="188">
        <f>IFERROR(VLOOKUP($B$302,C_140,21,FALSE),DAY($B$302))</f>
        <v>27</v>
      </c>
      <c r="H302" s="188">
        <f>IFERROR(VLOOKUP($B$302,C_150,20,FALSE),DAY($B$302))</f>
        <v>27</v>
      </c>
      <c r="I302" s="188">
        <f>IFERROR(VLOOKUP($B$302,C_200,19,FALSE),DAY($B$302))</f>
        <v>27</v>
      </c>
      <c r="J302" s="188">
        <f>IFERROR(VLOOKUP($B$302,C_210,18,FALSE),DAY($B$302))</f>
        <v>27</v>
      </c>
      <c r="K302" s="188">
        <f>IFERROR(VLOOKUP($B$302,C_350,17,FALSE),DAY($B$302))</f>
        <v>27</v>
      </c>
      <c r="L302" s="188">
        <f>IFERROR(VLOOKUP($B$302,C_355,16,FALSE),DAY($B$302))</f>
        <v>27</v>
      </c>
      <c r="M302" s="188">
        <f>IFERROR(VLOOKUP($B$302,C_400,15,FALSE),DAY($B$302))</f>
        <v>27</v>
      </c>
      <c r="N302" s="188">
        <f>IFERROR(VLOOKUP($B$302,C_410,14,FALSE),DAY($B$302))</f>
        <v>27</v>
      </c>
      <c r="O302" s="188">
        <f>IFERROR(VLOOKUP($B$302,C_415,13,FALSE),DAY($B$302))</f>
        <v>27</v>
      </c>
      <c r="P302" s="188">
        <f>IFERROR(VLOOKUP($B$302,C_420,12,FALSE),DAY($B$302))</f>
        <v>27</v>
      </c>
      <c r="Q302" s="188">
        <f>IFERROR(VLOOKUP($B$302,C_430,11,FALSE),DAY($B$302))</f>
        <v>27</v>
      </c>
      <c r="R302" s="188">
        <f>IFERROR(VLOOKUP($B$302,C_440,10,FALSE),DAY($B$302))</f>
        <v>27</v>
      </c>
      <c r="S302" s="188">
        <f>IFERROR(VLOOKUP($B$302,C_450,9,FALSE),DAY($B$302))</f>
        <v>27</v>
      </c>
      <c r="T302" s="188">
        <f>IFERROR(VLOOKUP($B$302,C_460,8,FALSE),DAY($B$302))</f>
        <v>27</v>
      </c>
      <c r="U302" s="188">
        <f>IFERROR(VLOOKUP($B$302,C_470,7,FALSE),DAY($B$302))</f>
        <v>27</v>
      </c>
      <c r="V302" s="188">
        <f>IFERROR(VLOOKUP($B$302,C_480,6,FALSE),DAY($B$302))</f>
        <v>27</v>
      </c>
      <c r="W302" s="188">
        <f>IFERROR(VLOOKUP($B$302,C_490,5,FALSE),DAY($B$302))</f>
        <v>27</v>
      </c>
      <c r="X302" s="188">
        <f>IFERROR(VLOOKUP($B$302,C_600,4,FALSE),DAY($B$302))</f>
        <v>27</v>
      </c>
      <c r="Y302" s="188">
        <f>IFERROR(VLOOKUP($B$302,C_610,3,FALSE),DAY($B$302))</f>
        <v>27</v>
      </c>
      <c r="Z302" s="188">
        <f>IFERROR(VLOOKUP($B$302,C_620,2,FALSE),DAY($B$302))</f>
        <v>27</v>
      </c>
    </row>
    <row r="303" spans="1:26">
      <c r="A303" s="182" t="s">
        <v>102</v>
      </c>
      <c r="B303" s="186">
        <v>42121</v>
      </c>
      <c r="C303" s="188">
        <f>IFERROR(VLOOKUP($B$303,C_100,25,FALSE),DAY($B$303))</f>
        <v>28</v>
      </c>
      <c r="D303" s="188">
        <f>IFERROR(VLOOKUP($B$303,C_120,24,FALSE),DAY($B$303))</f>
        <v>28</v>
      </c>
      <c r="E303" s="188">
        <f>IFERROR(VLOOKUP($B$303,C_130,23,FALSE),DAY($B$303))</f>
        <v>28</v>
      </c>
      <c r="F303" s="188">
        <f>IFERROR(VLOOKUP($B$303,C_400B,22,FALSE),DAY($B$303))</f>
        <v>28</v>
      </c>
      <c r="G303" s="188">
        <f>IFERROR(VLOOKUP($B$303,C_140,21,FALSE),DAY($B$303))</f>
        <v>28</v>
      </c>
      <c r="H303" s="188">
        <f>IFERROR(VLOOKUP($B$303,C_150,20,FALSE),DAY($B$303))</f>
        <v>28</v>
      </c>
      <c r="I303" s="188">
        <f>IFERROR(VLOOKUP($B$303,C_200,19,FALSE),DAY($B$303))</f>
        <v>28</v>
      </c>
      <c r="J303" s="188">
        <f>IFERROR(VLOOKUP($B$303,C_210,18,FALSE),DAY($B$303))</f>
        <v>28</v>
      </c>
      <c r="K303" s="188">
        <f>IFERROR(VLOOKUP($B$303,C_350,17,FALSE),DAY($B$303))</f>
        <v>28</v>
      </c>
      <c r="L303" s="188">
        <f>IFERROR(VLOOKUP($B$303,C_355,16,FALSE),DAY($B$303))</f>
        <v>28</v>
      </c>
      <c r="M303" s="188">
        <f>IFERROR(VLOOKUP($B$303,C_400,15,FALSE),DAY($B$303))</f>
        <v>28</v>
      </c>
      <c r="N303" s="188">
        <f>IFERROR(VLOOKUP($B$303,C_410,14,FALSE),DAY($B$303))</f>
        <v>28</v>
      </c>
      <c r="O303" s="188">
        <f>IFERROR(VLOOKUP($B$303,C_415,13,FALSE),DAY($B$303))</f>
        <v>28</v>
      </c>
      <c r="P303" s="188">
        <f>IFERROR(VLOOKUP($B$303,C_420,12,FALSE),DAY($B$303))</f>
        <v>28</v>
      </c>
      <c r="Q303" s="188">
        <f>IFERROR(VLOOKUP($B$303,C_430,11,FALSE),DAY($B$303))</f>
        <v>28</v>
      </c>
      <c r="R303" s="188">
        <f>IFERROR(VLOOKUP($B$303,C_440,10,FALSE),DAY($B$303))</f>
        <v>28</v>
      </c>
      <c r="S303" s="188">
        <f>IFERROR(VLOOKUP($B$303,C_450,9,FALSE),DAY($B$303))</f>
        <v>28</v>
      </c>
      <c r="T303" s="188">
        <f>IFERROR(VLOOKUP($B$303,C_460,8,FALSE),DAY($B$303))</f>
        <v>28</v>
      </c>
      <c r="U303" s="188">
        <f>IFERROR(VLOOKUP($B$303,C_470,7,FALSE),DAY($B$303))</f>
        <v>28</v>
      </c>
      <c r="V303" s="188">
        <f>IFERROR(VLOOKUP($B$303,C_480,6,FALSE),DAY($B$303))</f>
        <v>28</v>
      </c>
      <c r="W303" s="188">
        <f>IFERROR(VLOOKUP($B$303,C_490,5,FALSE),DAY($B$303))</f>
        <v>28</v>
      </c>
      <c r="X303" s="188">
        <f>IFERROR(VLOOKUP($B$303,C_600,4,FALSE),DAY($B$303))</f>
        <v>28</v>
      </c>
      <c r="Y303" s="188">
        <f>IFERROR(VLOOKUP($B$303,C_610,3,FALSE),DAY($B$303))</f>
        <v>28</v>
      </c>
      <c r="Z303" s="188">
        <f>IFERROR(VLOOKUP($B$303,C_620,2,FALSE),DAY($B$303))</f>
        <v>28</v>
      </c>
    </row>
    <row r="304" spans="1:26">
      <c r="A304" s="128" t="s">
        <v>103</v>
      </c>
      <c r="B304" s="187">
        <v>42122</v>
      </c>
      <c r="C304" s="188">
        <f>IFERROR(VLOOKUP($B$304,C_100,25,FALSE),DAY($B$304))</f>
        <v>29</v>
      </c>
      <c r="D304" s="188">
        <f>IFERROR(VLOOKUP($B$304,C_120,24,FALSE),DAY($B$304))</f>
        <v>29</v>
      </c>
      <c r="E304" s="188">
        <f>IFERROR(VLOOKUP($B$304,C_130,23,FALSE),DAY($B$304))</f>
        <v>29</v>
      </c>
      <c r="F304" s="188">
        <f>IFERROR(VLOOKUP($B$304,C_400B,22,FALSE),DAY($B$304))</f>
        <v>29</v>
      </c>
      <c r="G304" s="188">
        <f>IFERROR(VLOOKUP($B$304,C_140,21,FALSE),DAY($B$304))</f>
        <v>29</v>
      </c>
      <c r="H304" s="188">
        <f>IFERROR(VLOOKUP($B$304,C_150,20,FALSE),DAY($B$304))</f>
        <v>29</v>
      </c>
      <c r="I304" s="188">
        <f>IFERROR(VLOOKUP($B$304,C_200,19,FALSE),DAY($B$304))</f>
        <v>29</v>
      </c>
      <c r="J304" s="188">
        <f>IFERROR(VLOOKUP($B$304,C_210,18,FALSE),DAY($B$304))</f>
        <v>29</v>
      </c>
      <c r="K304" s="188">
        <f>IFERROR(VLOOKUP($B$304,C_350,17,FALSE),DAY($B$304))</f>
        <v>29</v>
      </c>
      <c r="L304" s="188">
        <f>IFERROR(VLOOKUP($B$304,C_355,16,FALSE),DAY($B$304))</f>
        <v>29</v>
      </c>
      <c r="M304" s="188">
        <f>IFERROR(VLOOKUP($B$304,C_400,15,FALSE),DAY($B$304))</f>
        <v>29</v>
      </c>
      <c r="N304" s="188">
        <f>IFERROR(VLOOKUP($B$304,C_410,14,FALSE),DAY($B$304))</f>
        <v>29</v>
      </c>
      <c r="O304" s="188">
        <f>IFERROR(VLOOKUP($B$304,C_415,13,FALSE),DAY($B$304))</f>
        <v>29</v>
      </c>
      <c r="P304" s="188">
        <f>IFERROR(VLOOKUP($B$304,C_420,12,FALSE),DAY($B$304))</f>
        <v>29</v>
      </c>
      <c r="Q304" s="188">
        <f>IFERROR(VLOOKUP($B$304,C_430,11,FALSE),DAY($B$304))</f>
        <v>29</v>
      </c>
      <c r="R304" s="188">
        <f>IFERROR(VLOOKUP($B$304,C_440,10,FALSE),DAY($B$304))</f>
        <v>29</v>
      </c>
      <c r="S304" s="188">
        <f>IFERROR(VLOOKUP($B$304,C_450,9,FALSE),DAY($B$304))</f>
        <v>29</v>
      </c>
      <c r="T304" s="188">
        <f>IFERROR(VLOOKUP($B$304,C_460,8,FALSE),DAY($B$304))</f>
        <v>29</v>
      </c>
      <c r="U304" s="188">
        <f>IFERROR(VLOOKUP($B$304,C_470,7,FALSE),DAY($B$304))</f>
        <v>29</v>
      </c>
      <c r="V304" s="188">
        <f>IFERROR(VLOOKUP($B$304,C_480,6,FALSE),DAY($B$304))</f>
        <v>29</v>
      </c>
      <c r="W304" s="188">
        <f>IFERROR(VLOOKUP($B$304,C_490,5,FALSE),DAY($B$304))</f>
        <v>29</v>
      </c>
      <c r="X304" s="188">
        <f>IFERROR(VLOOKUP($B$304,C_600,4,FALSE),DAY($B$304))</f>
        <v>29</v>
      </c>
      <c r="Y304" s="188">
        <f>IFERROR(VLOOKUP($B$304,C_610,3,FALSE),DAY($B$304))</f>
        <v>29</v>
      </c>
      <c r="Z304" s="188">
        <f>IFERROR(VLOOKUP($B$304,C_620,2,FALSE),DAY($B$304))</f>
        <v>29</v>
      </c>
    </row>
    <row r="305" spans="1:26">
      <c r="A305" s="128" t="s">
        <v>104</v>
      </c>
      <c r="B305" s="187">
        <v>42123</v>
      </c>
      <c r="C305" s="188">
        <f>IFERROR(VLOOKUP($B$305,C_100,25,FALSE),DAY($B$305))</f>
        <v>30</v>
      </c>
      <c r="D305" s="188">
        <f>IFERROR(VLOOKUP($B$305,C_120,24,FALSE),DAY($B$305))</f>
        <v>30</v>
      </c>
      <c r="E305" s="188">
        <f>IFERROR(VLOOKUP($B$305,C_130,23,FALSE),DAY($B$305))</f>
        <v>30</v>
      </c>
      <c r="F305" s="188">
        <f>IFERROR(VLOOKUP($B$305,C_400B,22,FALSE),DAY($B$305))</f>
        <v>30</v>
      </c>
      <c r="G305" s="188">
        <f>IFERROR(VLOOKUP($B$305,C_140,21,FALSE),DAY($B$305))</f>
        <v>30</v>
      </c>
      <c r="H305" s="188">
        <f>IFERROR(VLOOKUP($B$305,C_150,20,FALSE),DAY($B$305))</f>
        <v>30</v>
      </c>
      <c r="I305" s="188">
        <f>IFERROR(VLOOKUP($B$305,C_200,19,FALSE),DAY($B$305))</f>
        <v>30</v>
      </c>
      <c r="J305" s="188">
        <f>IFERROR(VLOOKUP($B$305,C_210,18,FALSE),DAY($B$305))</f>
        <v>30</v>
      </c>
      <c r="K305" s="188">
        <f>IFERROR(VLOOKUP($B$305,C_350,17,FALSE),DAY($B$305))</f>
        <v>30</v>
      </c>
      <c r="L305" s="188">
        <f>IFERROR(VLOOKUP($B$305,C_355,16,FALSE),DAY($B$305))</f>
        <v>30</v>
      </c>
      <c r="M305" s="188">
        <f>IFERROR(VLOOKUP($B$305,C_400,15,FALSE),DAY($B$305))</f>
        <v>30</v>
      </c>
      <c r="N305" s="188">
        <f>IFERROR(VLOOKUP($B$305,C_410,14,FALSE),DAY($B$305))</f>
        <v>30</v>
      </c>
      <c r="O305" s="188">
        <f>IFERROR(VLOOKUP($B$305,C_415,13,FALSE),DAY($B$305))</f>
        <v>30</v>
      </c>
      <c r="P305" s="188">
        <f>IFERROR(VLOOKUP($B$305,C_420,12,FALSE),DAY($B$305))</f>
        <v>30</v>
      </c>
      <c r="Q305" s="188">
        <f>IFERROR(VLOOKUP($B$305,C_430,11,FALSE),DAY($B$305))</f>
        <v>30</v>
      </c>
      <c r="R305" s="188">
        <f>IFERROR(VLOOKUP($B$305,C_440,10,FALSE),DAY($B$305))</f>
        <v>30</v>
      </c>
      <c r="S305" s="188">
        <f>IFERROR(VLOOKUP($B$305,C_450,9,FALSE),DAY($B$305))</f>
        <v>30</v>
      </c>
      <c r="T305" s="188">
        <f>IFERROR(VLOOKUP($B$305,C_460,8,FALSE),DAY($B$305))</f>
        <v>30</v>
      </c>
      <c r="U305" s="188">
        <f>IFERROR(VLOOKUP($B$305,C_470,7,FALSE),DAY($B$305))</f>
        <v>30</v>
      </c>
      <c r="V305" s="188">
        <f>IFERROR(VLOOKUP($B$305,C_480,6,FALSE),DAY($B$305))</f>
        <v>30</v>
      </c>
      <c r="W305" s="188">
        <f>IFERROR(VLOOKUP($B$305,C_490,5,FALSE),DAY($B$305))</f>
        <v>30</v>
      </c>
      <c r="X305" s="188">
        <f>IFERROR(VLOOKUP($B$305,C_600,4,FALSE),DAY($B$305))</f>
        <v>30</v>
      </c>
      <c r="Y305" s="188">
        <f>IFERROR(VLOOKUP($B$305,C_610,3,FALSE),DAY($B$305))</f>
        <v>30</v>
      </c>
      <c r="Z305" s="188">
        <f>IFERROR(VLOOKUP($B$305,C_620,2,FALSE),DAY($B$305))</f>
        <v>30</v>
      </c>
    </row>
    <row r="306" spans="1:26">
      <c r="A306" s="128" t="s">
        <v>105</v>
      </c>
      <c r="B306" s="187">
        <v>42124</v>
      </c>
      <c r="C306" s="188">
        <f>IFERROR(VLOOKUP($B$306,C_100,25,FALSE),DAY($B$306))</f>
        <v>1</v>
      </c>
      <c r="D306" s="188">
        <f>IFERROR(VLOOKUP($B$306,C_120,24,FALSE),DAY($B$306))</f>
        <v>1</v>
      </c>
      <c r="E306" s="188">
        <f>IFERROR(VLOOKUP($B$306,C_130,23,FALSE),DAY($B$306))</f>
        <v>1</v>
      </c>
      <c r="F306" s="188">
        <f>IFERROR(VLOOKUP($B$306,C_400B,22,FALSE),DAY($B$306))</f>
        <v>1</v>
      </c>
      <c r="G306" s="188">
        <f>IFERROR(VLOOKUP($B$306,C_140,21,FALSE),DAY($B$306))</f>
        <v>1</v>
      </c>
      <c r="H306" s="188">
        <f>IFERROR(VLOOKUP($B$306,C_150,20,FALSE),DAY($B$306))</f>
        <v>1</v>
      </c>
      <c r="I306" s="188">
        <f>IFERROR(VLOOKUP($B$306,C_200,19,FALSE),DAY($B$306))</f>
        <v>1</v>
      </c>
      <c r="J306" s="188">
        <f>IFERROR(VLOOKUP($B$306,C_210,18,FALSE),DAY($B$306))</f>
        <v>1</v>
      </c>
      <c r="K306" s="188">
        <f>IFERROR(VLOOKUP($B$306,C_350,17,FALSE),DAY($B$306))</f>
        <v>1</v>
      </c>
      <c r="L306" s="188">
        <f>IFERROR(VLOOKUP($B$306,C_355,16,FALSE),DAY($B$306))</f>
        <v>1</v>
      </c>
      <c r="M306" s="188">
        <f>IFERROR(VLOOKUP($B$306,C_400,15,FALSE),DAY($B$306))</f>
        <v>1</v>
      </c>
      <c r="N306" s="188">
        <f>IFERROR(VLOOKUP($B$306,C_410,14,FALSE),DAY($B$306))</f>
        <v>1</v>
      </c>
      <c r="O306" s="188">
        <f>IFERROR(VLOOKUP($B$306,C_415,13,FALSE),DAY($B$306))</f>
        <v>1</v>
      </c>
      <c r="P306" s="188">
        <f>IFERROR(VLOOKUP($B$306,C_420,12,FALSE),DAY($B$306))</f>
        <v>1</v>
      </c>
      <c r="Q306" s="188">
        <f>IFERROR(VLOOKUP($B$306,C_430,11,FALSE),DAY($B$306))</f>
        <v>1</v>
      </c>
      <c r="R306" s="188">
        <f>IFERROR(VLOOKUP($B$306,C_440,10,FALSE),DAY($B$306))</f>
        <v>1</v>
      </c>
      <c r="S306" s="188">
        <f>IFERROR(VLOOKUP($B$306,C_450,9,FALSE),DAY($B$306))</f>
        <v>1</v>
      </c>
      <c r="T306" s="188">
        <f>IFERROR(VLOOKUP($B$306,C_460,8,FALSE),DAY($B$306))</f>
        <v>1</v>
      </c>
      <c r="U306" s="188">
        <f>IFERROR(VLOOKUP($B$306,C_470,7,FALSE),DAY($B$306))</f>
        <v>1</v>
      </c>
      <c r="V306" s="188">
        <f>IFERROR(VLOOKUP($B$306,C_480,6,FALSE),DAY($B$306))</f>
        <v>1</v>
      </c>
      <c r="W306" s="188">
        <f>IFERROR(VLOOKUP($B$306,C_490,5,FALSE),DAY($B$306))</f>
        <v>1</v>
      </c>
      <c r="X306" s="188">
        <f>IFERROR(VLOOKUP($B$306,C_600,4,FALSE),DAY($B$306))</f>
        <v>1</v>
      </c>
      <c r="Y306" s="188">
        <f>IFERROR(VLOOKUP($B$306,C_610,3,FALSE),DAY($B$306))</f>
        <v>1</v>
      </c>
      <c r="Z306" s="188">
        <f>IFERROR(VLOOKUP($B$306,C_620,2,FALSE),DAY($B$306))</f>
        <v>1</v>
      </c>
    </row>
    <row r="307" spans="1:26">
      <c r="A307" s="128" t="s">
        <v>106</v>
      </c>
      <c r="B307" s="187">
        <v>42125</v>
      </c>
      <c r="C307" s="188">
        <f>IFERROR(VLOOKUP($B$307,C_100,25,FALSE),DAY($B$307))</f>
        <v>2</v>
      </c>
      <c r="D307" s="188">
        <f>IFERROR(VLOOKUP($B$307,C_120,24,FALSE),DAY($B$307))</f>
        <v>2</v>
      </c>
      <c r="E307" s="188">
        <f>IFERROR(VLOOKUP($B$307,C_130,23,FALSE),DAY($B$307))</f>
        <v>2</v>
      </c>
      <c r="F307" s="188">
        <f>IFERROR(VLOOKUP($B$307,C_400B,22,FALSE),DAY($B$307))</f>
        <v>2</v>
      </c>
      <c r="G307" s="188">
        <f>IFERROR(VLOOKUP($B$307,C_140,21,FALSE),DAY($B$307))</f>
        <v>2</v>
      </c>
      <c r="H307" s="188">
        <f>IFERROR(VLOOKUP($B$307,C_150,20,FALSE),DAY($B$307))</f>
        <v>2</v>
      </c>
      <c r="I307" s="188">
        <f>IFERROR(VLOOKUP($B$307,C_200,19,FALSE),DAY($B$307))</f>
        <v>2</v>
      </c>
      <c r="J307" s="188">
        <f>IFERROR(VLOOKUP($B$307,C_210,18,FALSE),DAY($B$307))</f>
        <v>2</v>
      </c>
      <c r="K307" s="188">
        <f>IFERROR(VLOOKUP($B$307,C_350,17,FALSE),DAY($B$307))</f>
        <v>2</v>
      </c>
      <c r="L307" s="188">
        <f>IFERROR(VLOOKUP($B$307,C_355,16,FALSE),DAY($B$307))</f>
        <v>2</v>
      </c>
      <c r="M307" s="188">
        <f>IFERROR(VLOOKUP($B$307,C_400,15,FALSE),DAY($B$307))</f>
        <v>2</v>
      </c>
      <c r="N307" s="188">
        <f>IFERROR(VLOOKUP($B$307,C_410,14,FALSE),DAY($B$307))</f>
        <v>2</v>
      </c>
      <c r="O307" s="188">
        <f>IFERROR(VLOOKUP($B$307,C_415,13,FALSE),DAY($B$307))</f>
        <v>2</v>
      </c>
      <c r="P307" s="188">
        <f>IFERROR(VLOOKUP($B$307,C_420,12,FALSE),DAY($B$307))</f>
        <v>2</v>
      </c>
      <c r="Q307" s="188">
        <f>IFERROR(VLOOKUP($B$307,C_430,11,FALSE),DAY($B$307))</f>
        <v>2</v>
      </c>
      <c r="R307" s="188">
        <f>IFERROR(VLOOKUP($B$307,C_440,10,FALSE),DAY($B$307))</f>
        <v>2</v>
      </c>
      <c r="S307" s="188">
        <f>IFERROR(VLOOKUP($B$307,C_450,9,FALSE),DAY($B$307))</f>
        <v>2</v>
      </c>
      <c r="T307" s="188">
        <f>IFERROR(VLOOKUP($B$307,C_460,8,FALSE),DAY($B$307))</f>
        <v>2</v>
      </c>
      <c r="U307" s="188">
        <f>IFERROR(VLOOKUP($B$307,C_470,7,FALSE),DAY($B$307))</f>
        <v>2</v>
      </c>
      <c r="V307" s="188">
        <f>IFERROR(VLOOKUP($B$307,C_480,6,FALSE),DAY($B$307))</f>
        <v>2</v>
      </c>
      <c r="W307" s="188">
        <f>IFERROR(VLOOKUP($B$307,C_490,5,FALSE),DAY($B$307))</f>
        <v>2</v>
      </c>
      <c r="X307" s="188">
        <f>IFERROR(VLOOKUP($B$307,C_600,4,FALSE),DAY($B$307))</f>
        <v>2</v>
      </c>
      <c r="Y307" s="188">
        <f>IFERROR(VLOOKUP($B$307,C_610,3,FALSE),DAY($B$307))</f>
        <v>2</v>
      </c>
      <c r="Z307" s="188">
        <f>IFERROR(VLOOKUP($B$307,C_620,2,FALSE),DAY($B$307))</f>
        <v>2</v>
      </c>
    </row>
    <row r="308" spans="1:26">
      <c r="A308" s="128" t="s">
        <v>107</v>
      </c>
      <c r="B308" s="187">
        <v>42126</v>
      </c>
      <c r="C308" s="188">
        <f>IFERROR(VLOOKUP($B$308,C_100,25,FALSE),DAY($B$308))</f>
        <v>3</v>
      </c>
      <c r="D308" s="188">
        <f>IFERROR(VLOOKUP($B$308,C_120,24,FALSE),DAY($B$308))</f>
        <v>3</v>
      </c>
      <c r="E308" s="188">
        <f>IFERROR(VLOOKUP($B$308,C_130,23,FALSE),DAY($B$308))</f>
        <v>3</v>
      </c>
      <c r="F308" s="188">
        <f>IFERROR(VLOOKUP($B$308,C_400B,22,FALSE),DAY($B$308))</f>
        <v>3</v>
      </c>
      <c r="G308" s="188">
        <f>IFERROR(VLOOKUP($B$308,C_140,21,FALSE),DAY($B$308))</f>
        <v>3</v>
      </c>
      <c r="H308" s="188">
        <f>IFERROR(VLOOKUP($B$308,C_150,20,FALSE),DAY($B$308))</f>
        <v>3</v>
      </c>
      <c r="I308" s="188">
        <f>IFERROR(VLOOKUP($B$308,C_200,19,FALSE),DAY($B$308))</f>
        <v>3</v>
      </c>
      <c r="J308" s="188">
        <f>IFERROR(VLOOKUP($B$308,C_210,18,FALSE),DAY($B$308))</f>
        <v>3</v>
      </c>
      <c r="K308" s="188">
        <f>IFERROR(VLOOKUP($B$308,C_350,17,FALSE),DAY($B$308))</f>
        <v>3</v>
      </c>
      <c r="L308" s="188">
        <f>IFERROR(VLOOKUP($B$308,C_355,16,FALSE),DAY($B$308))</f>
        <v>3</v>
      </c>
      <c r="M308" s="188">
        <f>IFERROR(VLOOKUP($B$308,C_400,15,FALSE),DAY($B$308))</f>
        <v>3</v>
      </c>
      <c r="N308" s="188">
        <f>IFERROR(VLOOKUP($B$308,C_410,14,FALSE),DAY($B$308))</f>
        <v>3</v>
      </c>
      <c r="O308" s="188">
        <f>IFERROR(VLOOKUP($B$308,C_415,13,FALSE),DAY($B$308))</f>
        <v>3</v>
      </c>
      <c r="P308" s="188">
        <f>IFERROR(VLOOKUP($B$308,C_420,12,FALSE),DAY($B$308))</f>
        <v>3</v>
      </c>
      <c r="Q308" s="188">
        <f>IFERROR(VLOOKUP($B$308,C_430,11,FALSE),DAY($B$308))</f>
        <v>3</v>
      </c>
      <c r="R308" s="188">
        <f>IFERROR(VLOOKUP($B$308,C_440,10,FALSE),DAY($B$308))</f>
        <v>3</v>
      </c>
      <c r="S308" s="188">
        <f>IFERROR(VLOOKUP($B$308,C_450,9,FALSE),DAY($B$308))</f>
        <v>3</v>
      </c>
      <c r="T308" s="188">
        <f>IFERROR(VLOOKUP($B$308,C_460,8,FALSE),DAY($B$308))</f>
        <v>3</v>
      </c>
      <c r="U308" s="188">
        <f>IFERROR(VLOOKUP($B$308,C_470,7,FALSE),DAY($B$308))</f>
        <v>3</v>
      </c>
      <c r="V308" s="188">
        <f>IFERROR(VLOOKUP($B$308,C_480,6,FALSE),DAY($B$308))</f>
        <v>3</v>
      </c>
      <c r="W308" s="188">
        <f>IFERROR(VLOOKUP($B$308,C_490,5,FALSE),DAY($B$308))</f>
        <v>3</v>
      </c>
      <c r="X308" s="188">
        <f>IFERROR(VLOOKUP($B$308,C_600,4,FALSE),DAY($B$308))</f>
        <v>3</v>
      </c>
      <c r="Y308" s="188">
        <f>IFERROR(VLOOKUP($B$308,C_610,3,FALSE),DAY($B$308))</f>
        <v>3</v>
      </c>
      <c r="Z308" s="188">
        <f>IFERROR(VLOOKUP($B$308,C_620,2,FALSE),DAY($B$308))</f>
        <v>3</v>
      </c>
    </row>
    <row r="309" spans="1:26">
      <c r="A309" s="182" t="s">
        <v>108</v>
      </c>
      <c r="B309" s="186">
        <v>42127</v>
      </c>
      <c r="C309" s="188">
        <f>IFERROR(VLOOKUP($B$309,C_100,25,FALSE),DAY($B$309))</f>
        <v>4</v>
      </c>
      <c r="D309" s="188">
        <f>IFERROR(VLOOKUP($B$309,C_120,24,FALSE),DAY($B$309))</f>
        <v>4</v>
      </c>
      <c r="E309" s="188">
        <f>IFERROR(VLOOKUP($B$309,C_130,23,FALSE),DAY($B$309))</f>
        <v>4</v>
      </c>
      <c r="F309" s="188">
        <f>IFERROR(VLOOKUP($B$309,C_400B,22,FALSE),DAY($B$309))</f>
        <v>4</v>
      </c>
      <c r="G309" s="188">
        <f>IFERROR(VLOOKUP($B$309,C_140,21,FALSE),DAY($B$309))</f>
        <v>4</v>
      </c>
      <c r="H309" s="188">
        <f>IFERROR(VLOOKUP($B$309,C_150,20,FALSE),DAY($B$309))</f>
        <v>4</v>
      </c>
      <c r="I309" s="188">
        <f>IFERROR(VLOOKUP($B$309,C_200,19,FALSE),DAY($B$309))</f>
        <v>4</v>
      </c>
      <c r="J309" s="188">
        <f>IFERROR(VLOOKUP($B$309,C_210,18,FALSE),DAY($B$309))</f>
        <v>4</v>
      </c>
      <c r="K309" s="188">
        <f>IFERROR(VLOOKUP($B$309,C_350,17,FALSE),DAY($B$309))</f>
        <v>4</v>
      </c>
      <c r="L309" s="188">
        <f>IFERROR(VLOOKUP($B$309,C_355,16,FALSE),DAY($B$309))</f>
        <v>4</v>
      </c>
      <c r="M309" s="188">
        <f>IFERROR(VLOOKUP($B$309,C_400,15,FALSE),DAY($B$309))</f>
        <v>4</v>
      </c>
      <c r="N309" s="188">
        <f>IFERROR(VLOOKUP($B$309,C_410,14,FALSE),DAY($B$309))</f>
        <v>4</v>
      </c>
      <c r="O309" s="188">
        <f>IFERROR(VLOOKUP($B$309,C_415,13,FALSE),DAY($B$309))</f>
        <v>4</v>
      </c>
      <c r="P309" s="188">
        <f>IFERROR(VLOOKUP($B$309,C_420,12,FALSE),DAY($B$309))</f>
        <v>4</v>
      </c>
      <c r="Q309" s="188">
        <f>IFERROR(VLOOKUP($B$309,C_430,11,FALSE),DAY($B$309))</f>
        <v>4</v>
      </c>
      <c r="R309" s="188">
        <f>IFERROR(VLOOKUP($B$309,C_440,10,FALSE),DAY($B$309))</f>
        <v>4</v>
      </c>
      <c r="S309" s="188">
        <f>IFERROR(VLOOKUP($B$309,C_450,9,FALSE),DAY($B$309))</f>
        <v>4</v>
      </c>
      <c r="T309" s="188">
        <f>IFERROR(VLOOKUP($B$309,C_460,8,FALSE),DAY($B$309))</f>
        <v>4</v>
      </c>
      <c r="U309" s="188">
        <f>IFERROR(VLOOKUP($B$309,C_470,7,FALSE),DAY($B$309))</f>
        <v>4</v>
      </c>
      <c r="V309" s="188">
        <f>IFERROR(VLOOKUP($B$309,C_480,6,FALSE),DAY($B$309))</f>
        <v>4</v>
      </c>
      <c r="W309" s="188">
        <f>IFERROR(VLOOKUP($B$309,C_490,5,FALSE),DAY($B$309))</f>
        <v>4</v>
      </c>
      <c r="X309" s="188">
        <f>IFERROR(VLOOKUP($B$309,C_600,4,FALSE),DAY($B$309))</f>
        <v>4</v>
      </c>
      <c r="Y309" s="188">
        <f>IFERROR(VLOOKUP($B$309,C_610,3,FALSE),DAY($B$309))</f>
        <v>4</v>
      </c>
      <c r="Z309" s="188">
        <f>IFERROR(VLOOKUP($B$309,C_620,2,FALSE),DAY($B$309))</f>
        <v>4</v>
      </c>
    </row>
    <row r="310" spans="1:26">
      <c r="A310" s="182" t="s">
        <v>102</v>
      </c>
      <c r="B310" s="186">
        <v>42128</v>
      </c>
      <c r="C310" s="188">
        <f>IFERROR(VLOOKUP($B$310,C_100,25,FALSE),DAY($B$310))</f>
        <v>5</v>
      </c>
      <c r="D310" s="188">
        <f>IFERROR(VLOOKUP($B$310,C_120,24,FALSE),DAY($B$310))</f>
        <v>5</v>
      </c>
      <c r="E310" s="188">
        <f>IFERROR(VLOOKUP($B$310,C_130,23,FALSE),DAY($B$310))</f>
        <v>5</v>
      </c>
      <c r="F310" s="188">
        <f>IFERROR(VLOOKUP($B$310,C_400B,22,FALSE),DAY($B$310))</f>
        <v>5</v>
      </c>
      <c r="G310" s="188">
        <f>IFERROR(VLOOKUP($B$310,C_140,21,FALSE),DAY($B$310))</f>
        <v>5</v>
      </c>
      <c r="H310" s="188">
        <f>IFERROR(VLOOKUP($B$310,C_150,20,FALSE),DAY($B$310))</f>
        <v>5</v>
      </c>
      <c r="I310" s="188">
        <f>IFERROR(VLOOKUP($B$310,C_200,19,FALSE),DAY($B$310))</f>
        <v>5</v>
      </c>
      <c r="J310" s="188">
        <f>IFERROR(VLOOKUP($B$310,C_210,18,FALSE),DAY($B$310))</f>
        <v>5</v>
      </c>
      <c r="K310" s="188">
        <f>IFERROR(VLOOKUP($B$310,C_350,17,FALSE),DAY($B$310))</f>
        <v>5</v>
      </c>
      <c r="L310" s="188">
        <f>IFERROR(VLOOKUP($B$310,C_355,16,FALSE),DAY($B$310))</f>
        <v>5</v>
      </c>
      <c r="M310" s="188">
        <f>IFERROR(VLOOKUP($B$310,C_400,15,FALSE),DAY($B$310))</f>
        <v>5</v>
      </c>
      <c r="N310" s="188">
        <f>IFERROR(VLOOKUP($B$310,C_410,14,FALSE),DAY($B$310))</f>
        <v>5</v>
      </c>
      <c r="O310" s="188">
        <f>IFERROR(VLOOKUP($B$310,C_415,13,FALSE),DAY($B$310))</f>
        <v>5</v>
      </c>
      <c r="P310" s="188">
        <f>IFERROR(VLOOKUP($B$310,C_420,12,FALSE),DAY($B$310))</f>
        <v>5</v>
      </c>
      <c r="Q310" s="188">
        <f>IFERROR(VLOOKUP($B$310,C_430,11,FALSE),DAY($B$310))</f>
        <v>5</v>
      </c>
      <c r="R310" s="188">
        <f>IFERROR(VLOOKUP($B$310,C_440,10,FALSE),DAY($B$310))</f>
        <v>5</v>
      </c>
      <c r="S310" s="188">
        <f>IFERROR(VLOOKUP($B$310,C_450,9,FALSE),DAY($B$310))</f>
        <v>5</v>
      </c>
      <c r="T310" s="188">
        <f>IFERROR(VLOOKUP($B$310,C_460,8,FALSE),DAY($B$310))</f>
        <v>5</v>
      </c>
      <c r="U310" s="188">
        <f>IFERROR(VLOOKUP($B$310,C_470,7,FALSE),DAY($B$310))</f>
        <v>5</v>
      </c>
      <c r="V310" s="188">
        <f>IFERROR(VLOOKUP($B$310,C_480,6,FALSE),DAY($B$310))</f>
        <v>5</v>
      </c>
      <c r="W310" s="188">
        <f>IFERROR(VLOOKUP($B$310,C_490,5,FALSE),DAY($B$310))</f>
        <v>5</v>
      </c>
      <c r="X310" s="188">
        <f>IFERROR(VLOOKUP($B$310,C_600,4,FALSE),DAY($B$310))</f>
        <v>5</v>
      </c>
      <c r="Y310" s="188">
        <f>IFERROR(VLOOKUP($B$310,C_610,3,FALSE),DAY($B$310))</f>
        <v>5</v>
      </c>
      <c r="Z310" s="188">
        <f>IFERROR(VLOOKUP($B$310,C_620,2,FALSE),DAY($B$310))</f>
        <v>5</v>
      </c>
    </row>
    <row r="311" spans="1:26">
      <c r="A311" s="128" t="s">
        <v>103</v>
      </c>
      <c r="B311" s="187">
        <v>42129</v>
      </c>
      <c r="C311" s="188">
        <f>IFERROR(VLOOKUP($B$311,C_100,25,FALSE),DAY($B$311))</f>
        <v>6</v>
      </c>
      <c r="D311" s="188">
        <f>IFERROR(VLOOKUP($B$311,C_120,24,FALSE),DAY($B$311))</f>
        <v>6</v>
      </c>
      <c r="E311" s="188">
        <f>IFERROR(VLOOKUP($B$311,C_130,23,FALSE),DAY($B$311))</f>
        <v>6</v>
      </c>
      <c r="F311" s="188">
        <f>IFERROR(VLOOKUP($B$311,C_400B,22,FALSE),DAY($B$311))</f>
        <v>6</v>
      </c>
      <c r="G311" s="188">
        <f>IFERROR(VLOOKUP($B$311,C_140,21,FALSE),DAY($B$311))</f>
        <v>6</v>
      </c>
      <c r="H311" s="188">
        <f>IFERROR(VLOOKUP($B$311,C_150,20,FALSE),DAY($B$311))</f>
        <v>6</v>
      </c>
      <c r="I311" s="188">
        <f>IFERROR(VLOOKUP($B$311,C_200,19,FALSE),DAY($B$311))</f>
        <v>6</v>
      </c>
      <c r="J311" s="188">
        <f>IFERROR(VLOOKUP($B$311,C_210,18,FALSE),DAY($B$311))</f>
        <v>6</v>
      </c>
      <c r="K311" s="188">
        <f>IFERROR(VLOOKUP($B$311,C_350,17,FALSE),DAY($B$311))</f>
        <v>6</v>
      </c>
      <c r="L311" s="188">
        <f>IFERROR(VLOOKUP($B$311,C_355,16,FALSE),DAY($B$311))</f>
        <v>6</v>
      </c>
      <c r="M311" s="188">
        <f>IFERROR(VLOOKUP($B$311,C_400,15,FALSE),DAY($B$311))</f>
        <v>6</v>
      </c>
      <c r="N311" s="188">
        <f>IFERROR(VLOOKUP($B$311,C_410,14,FALSE),DAY($B$311))</f>
        <v>6</v>
      </c>
      <c r="O311" s="188">
        <f>IFERROR(VLOOKUP($B$311,C_415,13,FALSE),DAY($B$311))</f>
        <v>6</v>
      </c>
      <c r="P311" s="188">
        <f>IFERROR(VLOOKUP($B$311,C_420,12,FALSE),DAY($B$311))</f>
        <v>6</v>
      </c>
      <c r="Q311" s="188">
        <f>IFERROR(VLOOKUP($B$311,C_430,11,FALSE),DAY($B$311))</f>
        <v>6</v>
      </c>
      <c r="R311" s="188">
        <f>IFERROR(VLOOKUP($B$311,C_440,10,FALSE),DAY($B$311))</f>
        <v>6</v>
      </c>
      <c r="S311" s="188">
        <f>IFERROR(VLOOKUP($B$311,C_450,9,FALSE),DAY($B$311))</f>
        <v>6</v>
      </c>
      <c r="T311" s="188">
        <f>IFERROR(VLOOKUP($B$311,C_460,8,FALSE),DAY($B$311))</f>
        <v>6</v>
      </c>
      <c r="U311" s="188">
        <f>IFERROR(VLOOKUP($B$311,C_470,7,FALSE),DAY($B$311))</f>
        <v>6</v>
      </c>
      <c r="V311" s="188">
        <f>IFERROR(VLOOKUP($B$311,C_480,6,FALSE),DAY($B$311))</f>
        <v>6</v>
      </c>
      <c r="W311" s="188">
        <f>IFERROR(VLOOKUP($B$311,C_490,5,FALSE),DAY($B$311))</f>
        <v>6</v>
      </c>
      <c r="X311" s="188">
        <f>IFERROR(VLOOKUP($B$311,C_600,4,FALSE),DAY($B$311))</f>
        <v>6</v>
      </c>
      <c r="Y311" s="188">
        <f>IFERROR(VLOOKUP($B$311,C_610,3,FALSE),DAY($B$311))</f>
        <v>6</v>
      </c>
      <c r="Z311" s="188">
        <f>IFERROR(VLOOKUP($B$311,C_620,2,FALSE),DAY($B$311))</f>
        <v>6</v>
      </c>
    </row>
    <row r="312" spans="1:26">
      <c r="A312" s="128" t="s">
        <v>104</v>
      </c>
      <c r="B312" s="187">
        <v>42130</v>
      </c>
      <c r="C312" s="188">
        <f>IFERROR(VLOOKUP($B$312,C_100,25,FALSE),DAY($B$312))</f>
        <v>7</v>
      </c>
      <c r="D312" s="188">
        <f>IFERROR(VLOOKUP($B$312,C_120,24,FALSE),DAY($B$312))</f>
        <v>7</v>
      </c>
      <c r="E312" s="188">
        <f>IFERROR(VLOOKUP($B$312,C_130,23,FALSE),DAY($B$312))</f>
        <v>7</v>
      </c>
      <c r="F312" s="188">
        <f>IFERROR(VLOOKUP($B$312,C_400B,22,FALSE),DAY($B$312))</f>
        <v>7</v>
      </c>
      <c r="G312" s="188">
        <f>IFERROR(VLOOKUP($B$312,C_140,21,FALSE),DAY($B$312))</f>
        <v>7</v>
      </c>
      <c r="H312" s="188">
        <f>IFERROR(VLOOKUP($B$312,C_150,20,FALSE),DAY($B$312))</f>
        <v>7</v>
      </c>
      <c r="I312" s="188">
        <f>IFERROR(VLOOKUP($B$312,C_200,19,FALSE),DAY($B$312))</f>
        <v>7</v>
      </c>
      <c r="J312" s="188">
        <f>IFERROR(VLOOKUP($B$312,C_210,18,FALSE),DAY($B$312))</f>
        <v>7</v>
      </c>
      <c r="K312" s="188">
        <f>IFERROR(VLOOKUP($B$312,C_350,17,FALSE),DAY($B$312))</f>
        <v>7</v>
      </c>
      <c r="L312" s="188">
        <f>IFERROR(VLOOKUP($B$312,C_355,16,FALSE),DAY($B$312))</f>
        <v>7</v>
      </c>
      <c r="M312" s="188">
        <f>IFERROR(VLOOKUP($B$312,C_400,15,FALSE),DAY($B$312))</f>
        <v>7</v>
      </c>
      <c r="N312" s="188">
        <f>IFERROR(VLOOKUP($B$312,C_410,14,FALSE),DAY($B$312))</f>
        <v>7</v>
      </c>
      <c r="O312" s="188">
        <f>IFERROR(VLOOKUP($B$312,C_415,13,FALSE),DAY($B$312))</f>
        <v>7</v>
      </c>
      <c r="P312" s="188">
        <f>IFERROR(VLOOKUP($B$312,C_420,12,FALSE),DAY($B$312))</f>
        <v>7</v>
      </c>
      <c r="Q312" s="188">
        <f>IFERROR(VLOOKUP($B$312,C_430,11,FALSE),DAY($B$312))</f>
        <v>7</v>
      </c>
      <c r="R312" s="188">
        <f>IFERROR(VLOOKUP($B$312,C_440,10,FALSE),DAY($B$312))</f>
        <v>7</v>
      </c>
      <c r="S312" s="188">
        <f>IFERROR(VLOOKUP($B$312,C_450,9,FALSE),DAY($B$312))</f>
        <v>7</v>
      </c>
      <c r="T312" s="188">
        <f>IFERROR(VLOOKUP($B$312,C_460,8,FALSE),DAY($B$312))</f>
        <v>7</v>
      </c>
      <c r="U312" s="188">
        <f>IFERROR(VLOOKUP($B$312,C_470,7,FALSE),DAY($B$312))</f>
        <v>7</v>
      </c>
      <c r="V312" s="188">
        <f>IFERROR(VLOOKUP($B$312,C_480,6,FALSE),DAY($B$312))</f>
        <v>7</v>
      </c>
      <c r="W312" s="188">
        <f>IFERROR(VLOOKUP($B$312,C_490,5,FALSE),DAY($B$312))</f>
        <v>7</v>
      </c>
      <c r="X312" s="188">
        <f>IFERROR(VLOOKUP($B$312,C_600,4,FALSE),DAY($B$312))</f>
        <v>7</v>
      </c>
      <c r="Y312" s="188">
        <f>IFERROR(VLOOKUP($B$312,C_610,3,FALSE),DAY($B$312))</f>
        <v>7</v>
      </c>
      <c r="Z312" s="188">
        <f>IFERROR(VLOOKUP($B$312,C_620,2,FALSE),DAY($B$312))</f>
        <v>7</v>
      </c>
    </row>
    <row r="313" spans="1:26">
      <c r="A313" s="128" t="s">
        <v>105</v>
      </c>
      <c r="B313" s="187">
        <v>42131</v>
      </c>
      <c r="C313" s="188">
        <f>IFERROR(VLOOKUP($B$313,C_100,25,FALSE),DAY($B$313))</f>
        <v>8</v>
      </c>
      <c r="D313" s="188">
        <f>IFERROR(VLOOKUP($B$313,C_120,24,FALSE),DAY($B$313))</f>
        <v>8</v>
      </c>
      <c r="E313" s="188">
        <f>IFERROR(VLOOKUP($B$313,C_130,23,FALSE),DAY($B$313))</f>
        <v>8</v>
      </c>
      <c r="F313" s="188">
        <f>IFERROR(VLOOKUP($B$313,C_400B,22,FALSE),DAY($B$313))</f>
        <v>8</v>
      </c>
      <c r="G313" s="188">
        <f>IFERROR(VLOOKUP($B$313,C_140,21,FALSE),DAY($B$313))</f>
        <v>8</v>
      </c>
      <c r="H313" s="188">
        <f>IFERROR(VLOOKUP($B$313,C_150,20,FALSE),DAY($B$313))</f>
        <v>8</v>
      </c>
      <c r="I313" s="188">
        <f>IFERROR(VLOOKUP($B$313,C_200,19,FALSE),DAY($B$313))</f>
        <v>8</v>
      </c>
      <c r="J313" s="188">
        <f>IFERROR(VLOOKUP($B$313,C_210,18,FALSE),DAY($B$313))</f>
        <v>8</v>
      </c>
      <c r="K313" s="188">
        <f>IFERROR(VLOOKUP($B$313,C_350,17,FALSE),DAY($B$313))</f>
        <v>8</v>
      </c>
      <c r="L313" s="188">
        <f>IFERROR(VLOOKUP($B$313,C_355,16,FALSE),DAY($B$313))</f>
        <v>8</v>
      </c>
      <c r="M313" s="188">
        <f>IFERROR(VLOOKUP($B$313,C_400,15,FALSE),DAY($B$313))</f>
        <v>8</v>
      </c>
      <c r="N313" s="188">
        <f>IFERROR(VLOOKUP($B$313,C_410,14,FALSE),DAY($B$313))</f>
        <v>8</v>
      </c>
      <c r="O313" s="188">
        <f>IFERROR(VLOOKUP($B$313,C_415,13,FALSE),DAY($B$313))</f>
        <v>8</v>
      </c>
      <c r="P313" s="188">
        <f>IFERROR(VLOOKUP($B$313,C_420,12,FALSE),DAY($B$313))</f>
        <v>8</v>
      </c>
      <c r="Q313" s="188">
        <f>IFERROR(VLOOKUP($B$313,C_430,11,FALSE),DAY($B$313))</f>
        <v>8</v>
      </c>
      <c r="R313" s="188">
        <f>IFERROR(VLOOKUP($B$313,C_440,10,FALSE),DAY($B$313))</f>
        <v>8</v>
      </c>
      <c r="S313" s="188">
        <f>IFERROR(VLOOKUP($B$313,C_450,9,FALSE),DAY($B$313))</f>
        <v>8</v>
      </c>
      <c r="T313" s="188">
        <f>IFERROR(VLOOKUP($B$313,C_460,8,FALSE),DAY($B$313))</f>
        <v>8</v>
      </c>
      <c r="U313" s="188">
        <f>IFERROR(VLOOKUP($B$313,C_470,7,FALSE),DAY($B$313))</f>
        <v>8</v>
      </c>
      <c r="V313" s="188">
        <f>IFERROR(VLOOKUP($B$313,C_480,6,FALSE),DAY($B$313))</f>
        <v>8</v>
      </c>
      <c r="W313" s="188">
        <f>IFERROR(VLOOKUP($B$313,C_490,5,FALSE),DAY($B$313))</f>
        <v>8</v>
      </c>
      <c r="X313" s="188">
        <f>IFERROR(VLOOKUP($B$313,C_600,4,FALSE),DAY($B$313))</f>
        <v>8</v>
      </c>
      <c r="Y313" s="188">
        <f>IFERROR(VLOOKUP($B$313,C_610,3,FALSE),DAY($B$313))</f>
        <v>8</v>
      </c>
      <c r="Z313" s="188">
        <f>IFERROR(VLOOKUP($B$313,C_620,2,FALSE),DAY($B$313))</f>
        <v>8</v>
      </c>
    </row>
    <row r="314" spans="1:26">
      <c r="A314" s="128" t="s">
        <v>106</v>
      </c>
      <c r="B314" s="187">
        <v>42132</v>
      </c>
      <c r="C314" s="188">
        <f>IFERROR(VLOOKUP($B$314,C_100,25,FALSE),DAY($B$314))</f>
        <v>9</v>
      </c>
      <c r="D314" s="188">
        <f>IFERROR(VLOOKUP($B$314,C_120,24,FALSE),DAY($B$314))</f>
        <v>9</v>
      </c>
      <c r="E314" s="188">
        <f>IFERROR(VLOOKUP($B$314,C_130,23,FALSE),DAY($B$314))</f>
        <v>9</v>
      </c>
      <c r="F314" s="188">
        <f>IFERROR(VLOOKUP($B$314,C_400B,22,FALSE),DAY($B$314))</f>
        <v>9</v>
      </c>
      <c r="G314" s="188">
        <f>IFERROR(VLOOKUP($B$314,C_140,21,FALSE),DAY($B$314))</f>
        <v>9</v>
      </c>
      <c r="H314" s="188">
        <f>IFERROR(VLOOKUP($B$314,C_150,20,FALSE),DAY($B$314))</f>
        <v>9</v>
      </c>
      <c r="I314" s="188">
        <f>IFERROR(VLOOKUP($B$314,C_200,19,FALSE),DAY($B$314))</f>
        <v>9</v>
      </c>
      <c r="J314" s="188">
        <f>IFERROR(VLOOKUP($B$314,C_210,18,FALSE),DAY($B$314))</f>
        <v>9</v>
      </c>
      <c r="K314" s="188">
        <f>IFERROR(VLOOKUP($B$314,C_350,17,FALSE),DAY($B$314))</f>
        <v>9</v>
      </c>
      <c r="L314" s="188">
        <f>IFERROR(VLOOKUP($B$314,C_355,16,FALSE),DAY($B$314))</f>
        <v>9</v>
      </c>
      <c r="M314" s="188">
        <f>IFERROR(VLOOKUP($B$314,C_400,15,FALSE),DAY($B$314))</f>
        <v>9</v>
      </c>
      <c r="N314" s="188">
        <f>IFERROR(VLOOKUP($B$314,C_410,14,FALSE),DAY($B$314))</f>
        <v>9</v>
      </c>
      <c r="O314" s="188">
        <f>IFERROR(VLOOKUP($B$314,C_415,13,FALSE),DAY($B$314))</f>
        <v>9</v>
      </c>
      <c r="P314" s="188">
        <f>IFERROR(VLOOKUP($B$314,C_420,12,FALSE),DAY($B$314))</f>
        <v>9</v>
      </c>
      <c r="Q314" s="188">
        <f>IFERROR(VLOOKUP($B$314,C_430,11,FALSE),DAY($B$314))</f>
        <v>9</v>
      </c>
      <c r="R314" s="188">
        <f>IFERROR(VLOOKUP($B$314,C_440,10,FALSE),DAY($B$314))</f>
        <v>9</v>
      </c>
      <c r="S314" s="188">
        <f>IFERROR(VLOOKUP($B$314,C_450,9,FALSE),DAY($B$314))</f>
        <v>9</v>
      </c>
      <c r="T314" s="188">
        <f>IFERROR(VLOOKUP($B$314,C_460,8,FALSE),DAY($B$314))</f>
        <v>9</v>
      </c>
      <c r="U314" s="188">
        <f>IFERROR(VLOOKUP($B$314,C_470,7,FALSE),DAY($B$314))</f>
        <v>9</v>
      </c>
      <c r="V314" s="188">
        <f>IFERROR(VLOOKUP($B$314,C_480,6,FALSE),DAY($B$314))</f>
        <v>9</v>
      </c>
      <c r="W314" s="188">
        <f>IFERROR(VLOOKUP($B$314,C_490,5,FALSE),DAY($B$314))</f>
        <v>9</v>
      </c>
      <c r="X314" s="188">
        <f>IFERROR(VLOOKUP($B$314,C_600,4,FALSE),DAY($B$314))</f>
        <v>9</v>
      </c>
      <c r="Y314" s="188">
        <f>IFERROR(VLOOKUP($B$314,C_610,3,FALSE),DAY($B$314))</f>
        <v>9</v>
      </c>
      <c r="Z314" s="188">
        <f>IFERROR(VLOOKUP($B$314,C_620,2,FALSE),DAY($B$314))</f>
        <v>9</v>
      </c>
    </row>
    <row r="315" spans="1:26">
      <c r="A315" s="128" t="s">
        <v>107</v>
      </c>
      <c r="B315" s="187">
        <v>42133</v>
      </c>
      <c r="C315" s="188">
        <f>IFERROR(VLOOKUP($B$315,C_100,25,FALSE),DAY($B$315))</f>
        <v>10</v>
      </c>
      <c r="D315" s="188">
        <f>IFERROR(VLOOKUP($B$315,C_120,24,FALSE),DAY($B$315))</f>
        <v>10</v>
      </c>
      <c r="E315" s="188">
        <f>IFERROR(VLOOKUP($B$315,C_130,23,FALSE),DAY($B$315))</f>
        <v>10</v>
      </c>
      <c r="F315" s="188">
        <f>IFERROR(VLOOKUP($B$315,C_400B,22,FALSE),DAY($B$315))</f>
        <v>10</v>
      </c>
      <c r="G315" s="188">
        <f>IFERROR(VLOOKUP($B$315,C_140,21,FALSE),DAY($B$315))</f>
        <v>10</v>
      </c>
      <c r="H315" s="188">
        <f>IFERROR(VLOOKUP($B$315,C_150,20,FALSE),DAY($B$315))</f>
        <v>10</v>
      </c>
      <c r="I315" s="188">
        <f>IFERROR(VLOOKUP($B$315,C_200,19,FALSE),DAY($B$315))</f>
        <v>10</v>
      </c>
      <c r="J315" s="188">
        <f>IFERROR(VLOOKUP($B$315,C_210,18,FALSE),DAY($B$315))</f>
        <v>10</v>
      </c>
      <c r="K315" s="188">
        <f>IFERROR(VLOOKUP($B$315,C_350,17,FALSE),DAY($B$315))</f>
        <v>10</v>
      </c>
      <c r="L315" s="188">
        <f>IFERROR(VLOOKUP($B$315,C_355,16,FALSE),DAY($B$315))</f>
        <v>10</v>
      </c>
      <c r="M315" s="188">
        <f>IFERROR(VLOOKUP($B$315,C_400,15,FALSE),DAY($B$315))</f>
        <v>10</v>
      </c>
      <c r="N315" s="188">
        <f>IFERROR(VLOOKUP($B$315,C_410,14,FALSE),DAY($B$315))</f>
        <v>10</v>
      </c>
      <c r="O315" s="188">
        <f>IFERROR(VLOOKUP($B$315,C_415,13,FALSE),DAY($B$315))</f>
        <v>10</v>
      </c>
      <c r="P315" s="188">
        <f>IFERROR(VLOOKUP($B$315,C_420,12,FALSE),DAY($B$315))</f>
        <v>10</v>
      </c>
      <c r="Q315" s="188">
        <f>IFERROR(VLOOKUP($B$315,C_430,11,FALSE),DAY($B$315))</f>
        <v>10</v>
      </c>
      <c r="R315" s="188">
        <f>IFERROR(VLOOKUP($B$315,C_440,10,FALSE),DAY($B$315))</f>
        <v>10</v>
      </c>
      <c r="S315" s="188">
        <f>IFERROR(VLOOKUP($B$315,C_450,9,FALSE),DAY($B$315))</f>
        <v>10</v>
      </c>
      <c r="T315" s="188">
        <f>IFERROR(VLOOKUP($B$315,C_460,8,FALSE),DAY($B$315))</f>
        <v>10</v>
      </c>
      <c r="U315" s="188">
        <f>IFERROR(VLOOKUP($B$315,C_470,7,FALSE),DAY($B$315))</f>
        <v>10</v>
      </c>
      <c r="V315" s="188">
        <f>IFERROR(VLOOKUP($B$315,C_480,6,FALSE),DAY($B$315))</f>
        <v>10</v>
      </c>
      <c r="W315" s="188">
        <f>IFERROR(VLOOKUP($B$315,C_490,5,FALSE),DAY($B$315))</f>
        <v>10</v>
      </c>
      <c r="X315" s="188">
        <f>IFERROR(VLOOKUP($B$315,C_600,4,FALSE),DAY($B$315))</f>
        <v>10</v>
      </c>
      <c r="Y315" s="188">
        <f>IFERROR(VLOOKUP($B$315,C_610,3,FALSE),DAY($B$315))</f>
        <v>10</v>
      </c>
      <c r="Z315" s="188">
        <f>IFERROR(VLOOKUP($B$315,C_620,2,FALSE),DAY($B$315))</f>
        <v>10</v>
      </c>
    </row>
    <row r="316" spans="1:26">
      <c r="A316" s="182" t="s">
        <v>108</v>
      </c>
      <c r="B316" s="186">
        <v>42134</v>
      </c>
      <c r="C316" s="188">
        <f>IFERROR(VLOOKUP($B$316,C_100,25,FALSE),DAY($B$316))</f>
        <v>11</v>
      </c>
      <c r="D316" s="188">
        <f>IFERROR(VLOOKUP($B$316,C_120,24,FALSE),DAY($B$316))</f>
        <v>11</v>
      </c>
      <c r="E316" s="188">
        <f>IFERROR(VLOOKUP($B$316,C_130,23,FALSE),DAY($B$316))</f>
        <v>11</v>
      </c>
      <c r="F316" s="188">
        <f>IFERROR(VLOOKUP($B$316,C_400B,22,FALSE),DAY($B$316))</f>
        <v>11</v>
      </c>
      <c r="G316" s="188">
        <f>IFERROR(VLOOKUP($B$316,C_140,21,FALSE),DAY($B$316))</f>
        <v>11</v>
      </c>
      <c r="H316" s="188">
        <f>IFERROR(VLOOKUP($B$316,C_150,20,FALSE),DAY($B$316))</f>
        <v>11</v>
      </c>
      <c r="I316" s="188">
        <f>IFERROR(VLOOKUP($B$316,C_200,19,FALSE),DAY($B$316))</f>
        <v>11</v>
      </c>
      <c r="J316" s="188">
        <f>IFERROR(VLOOKUP($B$316,C_210,18,FALSE),DAY($B$316))</f>
        <v>11</v>
      </c>
      <c r="K316" s="188">
        <f>IFERROR(VLOOKUP($B$316,C_350,17,FALSE),DAY($B$316))</f>
        <v>11</v>
      </c>
      <c r="L316" s="188">
        <f>IFERROR(VLOOKUP($B$316,C_355,16,FALSE),DAY($B$316))</f>
        <v>11</v>
      </c>
      <c r="M316" s="188">
        <f>IFERROR(VLOOKUP($B$316,C_400,15,FALSE),DAY($B$316))</f>
        <v>11</v>
      </c>
      <c r="N316" s="188">
        <f>IFERROR(VLOOKUP($B$316,C_410,14,FALSE),DAY($B$316))</f>
        <v>11</v>
      </c>
      <c r="O316" s="188">
        <f>IFERROR(VLOOKUP($B$316,C_415,13,FALSE),DAY($B$316))</f>
        <v>11</v>
      </c>
      <c r="P316" s="188">
        <f>IFERROR(VLOOKUP($B$316,C_420,12,FALSE),DAY($B$316))</f>
        <v>11</v>
      </c>
      <c r="Q316" s="188">
        <f>IFERROR(VLOOKUP($B$316,C_430,11,FALSE),DAY($B$316))</f>
        <v>11</v>
      </c>
      <c r="R316" s="188">
        <f>IFERROR(VLOOKUP($B$316,C_440,10,FALSE),DAY($B$316))</f>
        <v>11</v>
      </c>
      <c r="S316" s="188">
        <f>IFERROR(VLOOKUP($B$316,C_450,9,FALSE),DAY($B$316))</f>
        <v>11</v>
      </c>
      <c r="T316" s="188">
        <f>IFERROR(VLOOKUP($B$316,C_460,8,FALSE),DAY($B$316))</f>
        <v>11</v>
      </c>
      <c r="U316" s="188">
        <f>IFERROR(VLOOKUP($B$316,C_470,7,FALSE),DAY($B$316))</f>
        <v>11</v>
      </c>
      <c r="V316" s="188">
        <f>IFERROR(VLOOKUP($B$316,C_480,6,FALSE),DAY($B$316))</f>
        <v>11</v>
      </c>
      <c r="W316" s="188">
        <f>IFERROR(VLOOKUP($B$316,C_490,5,FALSE),DAY($B$316))</f>
        <v>11</v>
      </c>
      <c r="X316" s="188">
        <f>IFERROR(VLOOKUP($B$316,C_600,4,FALSE),DAY($B$316))</f>
        <v>11</v>
      </c>
      <c r="Y316" s="188">
        <f>IFERROR(VLOOKUP($B$316,C_610,3,FALSE),DAY($B$316))</f>
        <v>11</v>
      </c>
      <c r="Z316" s="188">
        <f>IFERROR(VLOOKUP($B$316,C_620,2,FALSE),DAY($B$316))</f>
        <v>11</v>
      </c>
    </row>
    <row r="317" spans="1:26">
      <c r="A317" s="182" t="s">
        <v>102</v>
      </c>
      <c r="B317" s="186">
        <v>42135</v>
      </c>
      <c r="C317" s="188">
        <f>IFERROR(VLOOKUP($B$317,C_100,25,FALSE),DAY($B$317))</f>
        <v>12</v>
      </c>
      <c r="D317" s="188">
        <f>IFERROR(VLOOKUP($B$317,C_120,24,FALSE),DAY($B$317))</f>
        <v>12</v>
      </c>
      <c r="E317" s="188">
        <f>IFERROR(VLOOKUP($B$317,C_130,23,FALSE),DAY($B$317))</f>
        <v>12</v>
      </c>
      <c r="F317" s="188">
        <f>IFERROR(VLOOKUP($B$317,C_400B,22,FALSE),DAY($B$317))</f>
        <v>12</v>
      </c>
      <c r="G317" s="188">
        <f>IFERROR(VLOOKUP($B$317,C_140,21,FALSE),DAY($B$317))</f>
        <v>12</v>
      </c>
      <c r="H317" s="188">
        <f>IFERROR(VLOOKUP($B$317,C_150,20,FALSE),DAY($B$317))</f>
        <v>12</v>
      </c>
      <c r="I317" s="188">
        <f>IFERROR(VLOOKUP($B$317,C_200,19,FALSE),DAY($B$317))</f>
        <v>12</v>
      </c>
      <c r="J317" s="188">
        <f>IFERROR(VLOOKUP($B$317,C_210,18,FALSE),DAY($B$317))</f>
        <v>12</v>
      </c>
      <c r="K317" s="188">
        <f>IFERROR(VLOOKUP($B$317,C_350,17,FALSE),DAY($B$317))</f>
        <v>12</v>
      </c>
      <c r="L317" s="188">
        <f>IFERROR(VLOOKUP($B$317,C_355,16,FALSE),DAY($B$317))</f>
        <v>12</v>
      </c>
      <c r="M317" s="188">
        <f>IFERROR(VLOOKUP($B$317,C_400,15,FALSE),DAY($B$317))</f>
        <v>12</v>
      </c>
      <c r="N317" s="188">
        <f>IFERROR(VLOOKUP($B$317,C_410,14,FALSE),DAY($B$317))</f>
        <v>12</v>
      </c>
      <c r="O317" s="188">
        <f>IFERROR(VLOOKUP($B$317,C_415,13,FALSE),DAY($B$317))</f>
        <v>12</v>
      </c>
      <c r="P317" s="188">
        <f>IFERROR(VLOOKUP($B$317,C_420,12,FALSE),DAY($B$317))</f>
        <v>12</v>
      </c>
      <c r="Q317" s="188">
        <f>IFERROR(VLOOKUP($B$317,C_430,11,FALSE),DAY($B$317))</f>
        <v>12</v>
      </c>
      <c r="R317" s="188">
        <f>IFERROR(VLOOKUP($B$317,C_440,10,FALSE),DAY($B$317))</f>
        <v>12</v>
      </c>
      <c r="S317" s="188">
        <f>IFERROR(VLOOKUP($B$317,C_450,9,FALSE),DAY($B$317))</f>
        <v>12</v>
      </c>
      <c r="T317" s="188">
        <f>IFERROR(VLOOKUP($B$317,C_460,8,FALSE),DAY($B$317))</f>
        <v>12</v>
      </c>
      <c r="U317" s="188">
        <f>IFERROR(VLOOKUP($B$317,C_470,7,FALSE),DAY($B$317))</f>
        <v>12</v>
      </c>
      <c r="V317" s="188">
        <f>IFERROR(VLOOKUP($B$317,C_480,6,FALSE),DAY($B$317))</f>
        <v>12</v>
      </c>
      <c r="W317" s="188">
        <f>IFERROR(VLOOKUP($B$317,C_490,5,FALSE),DAY($B$317))</f>
        <v>12</v>
      </c>
      <c r="X317" s="188">
        <f>IFERROR(VLOOKUP($B$317,C_600,4,FALSE),DAY($B$317))</f>
        <v>12</v>
      </c>
      <c r="Y317" s="188">
        <f>IFERROR(VLOOKUP($B$317,C_610,3,FALSE),DAY($B$317))</f>
        <v>12</v>
      </c>
      <c r="Z317" s="188">
        <f>IFERROR(VLOOKUP($B$317,C_620,2,FALSE),DAY($B$317))</f>
        <v>12</v>
      </c>
    </row>
    <row r="318" spans="1:26">
      <c r="A318" s="128" t="s">
        <v>103</v>
      </c>
      <c r="B318" s="187">
        <v>42136</v>
      </c>
      <c r="C318" s="188">
        <f>IFERROR(VLOOKUP($B$318,C_100,25,FALSE),DAY($B$318))</f>
        <v>13</v>
      </c>
      <c r="D318" s="188">
        <f>IFERROR(VLOOKUP($B$318,C_120,24,FALSE),DAY($B$318))</f>
        <v>13</v>
      </c>
      <c r="E318" s="188">
        <f>IFERROR(VLOOKUP($B$318,C_130,23,FALSE),DAY($B$318))</f>
        <v>13</v>
      </c>
      <c r="F318" s="188">
        <f>IFERROR(VLOOKUP($B$318,C_400B,22,FALSE),DAY($B$318))</f>
        <v>13</v>
      </c>
      <c r="G318" s="188">
        <f>IFERROR(VLOOKUP($B$318,C_140,21,FALSE),DAY($B$318))</f>
        <v>13</v>
      </c>
      <c r="H318" s="188">
        <f>IFERROR(VLOOKUP($B$318,C_150,20,FALSE),DAY($B$318))</f>
        <v>13</v>
      </c>
      <c r="I318" s="188">
        <f>IFERROR(VLOOKUP($B$318,C_200,19,FALSE),DAY($B$318))</f>
        <v>13</v>
      </c>
      <c r="J318" s="188">
        <f>IFERROR(VLOOKUP($B$318,C_210,18,FALSE),DAY($B$318))</f>
        <v>13</v>
      </c>
      <c r="K318" s="188">
        <f>IFERROR(VLOOKUP($B$318,C_350,17,FALSE),DAY($B$318))</f>
        <v>13</v>
      </c>
      <c r="L318" s="188">
        <f>IFERROR(VLOOKUP($B$318,C_355,16,FALSE),DAY($B$318))</f>
        <v>13</v>
      </c>
      <c r="M318" s="188">
        <f>IFERROR(VLOOKUP($B$318,C_400,15,FALSE),DAY($B$318))</f>
        <v>13</v>
      </c>
      <c r="N318" s="188">
        <f>IFERROR(VLOOKUP($B$318,C_410,14,FALSE),DAY($B$318))</f>
        <v>13</v>
      </c>
      <c r="O318" s="188">
        <f>IFERROR(VLOOKUP($B$318,C_415,13,FALSE),DAY($B$318))</f>
        <v>13</v>
      </c>
      <c r="P318" s="188">
        <f>IFERROR(VLOOKUP($B$318,C_420,12,FALSE),DAY($B$318))</f>
        <v>13</v>
      </c>
      <c r="Q318" s="188">
        <f>IFERROR(VLOOKUP($B$318,C_430,11,FALSE),DAY($B$318))</f>
        <v>13</v>
      </c>
      <c r="R318" s="188">
        <f>IFERROR(VLOOKUP($B$318,C_440,10,FALSE),DAY($B$318))</f>
        <v>13</v>
      </c>
      <c r="S318" s="188">
        <f>IFERROR(VLOOKUP($B$318,C_450,9,FALSE),DAY($B$318))</f>
        <v>13</v>
      </c>
      <c r="T318" s="188">
        <f>IFERROR(VLOOKUP($B$318,C_460,8,FALSE),DAY($B$318))</f>
        <v>13</v>
      </c>
      <c r="U318" s="188">
        <f>IFERROR(VLOOKUP($B$318,C_470,7,FALSE),DAY($B$318))</f>
        <v>13</v>
      </c>
      <c r="V318" s="188">
        <f>IFERROR(VLOOKUP($B$318,C_480,6,FALSE),DAY($B$318))</f>
        <v>13</v>
      </c>
      <c r="W318" s="188">
        <f>IFERROR(VLOOKUP($B$318,C_490,5,FALSE),DAY($B$318))</f>
        <v>13</v>
      </c>
      <c r="X318" s="188">
        <f>IFERROR(VLOOKUP($B$318,C_600,4,FALSE),DAY($B$318))</f>
        <v>13</v>
      </c>
      <c r="Y318" s="188">
        <f>IFERROR(VLOOKUP($B$318,C_610,3,FALSE),DAY($B$318))</f>
        <v>13</v>
      </c>
      <c r="Z318" s="188">
        <f>IFERROR(VLOOKUP($B$318,C_620,2,FALSE),DAY($B$318))</f>
        <v>13</v>
      </c>
    </row>
    <row r="319" spans="1:26">
      <c r="A319" s="128" t="s">
        <v>104</v>
      </c>
      <c r="B319" s="187">
        <v>42137</v>
      </c>
      <c r="C319" s="188">
        <f>IFERROR(VLOOKUP($B$319,C_100,25,FALSE),DAY($B$319))</f>
        <v>14</v>
      </c>
      <c r="D319" s="188">
        <f>IFERROR(VLOOKUP($B$319,C_120,24,FALSE),DAY($B$319))</f>
        <v>14</v>
      </c>
      <c r="E319" s="188">
        <f>IFERROR(VLOOKUP($B$319,C_130,23,FALSE),DAY($B$319))</f>
        <v>14</v>
      </c>
      <c r="F319" s="188">
        <f>IFERROR(VLOOKUP($B$319,C_400B,22,FALSE),DAY($B$319))</f>
        <v>14</v>
      </c>
      <c r="G319" s="188">
        <f>IFERROR(VLOOKUP($B$319,C_140,21,FALSE),DAY($B$319))</f>
        <v>14</v>
      </c>
      <c r="H319" s="188">
        <f>IFERROR(VLOOKUP($B$319,C_150,20,FALSE),DAY($B$319))</f>
        <v>14</v>
      </c>
      <c r="I319" s="188">
        <f>IFERROR(VLOOKUP($B$319,C_200,19,FALSE),DAY($B$319))</f>
        <v>14</v>
      </c>
      <c r="J319" s="188">
        <f>IFERROR(VLOOKUP($B$319,C_210,18,FALSE),DAY($B$319))</f>
        <v>14</v>
      </c>
      <c r="K319" s="188">
        <f>IFERROR(VLOOKUP($B$319,C_350,17,FALSE),DAY($B$319))</f>
        <v>14</v>
      </c>
      <c r="L319" s="188">
        <f>IFERROR(VLOOKUP($B$319,C_355,16,FALSE),DAY($B$319))</f>
        <v>14</v>
      </c>
      <c r="M319" s="188">
        <f>IFERROR(VLOOKUP($B$319,C_400,15,FALSE),DAY($B$319))</f>
        <v>14</v>
      </c>
      <c r="N319" s="188">
        <f>IFERROR(VLOOKUP($B$319,C_410,14,FALSE),DAY($B$319))</f>
        <v>14</v>
      </c>
      <c r="O319" s="188">
        <f>IFERROR(VLOOKUP($B$319,C_415,13,FALSE),DAY($B$319))</f>
        <v>14</v>
      </c>
      <c r="P319" s="188">
        <f>IFERROR(VLOOKUP($B$319,C_420,12,FALSE),DAY($B$319))</f>
        <v>14</v>
      </c>
      <c r="Q319" s="188">
        <f>IFERROR(VLOOKUP($B$319,C_430,11,FALSE),DAY($B$319))</f>
        <v>14</v>
      </c>
      <c r="R319" s="188">
        <f>IFERROR(VLOOKUP($B$319,C_440,10,FALSE),DAY($B$319))</f>
        <v>14</v>
      </c>
      <c r="S319" s="188">
        <f>IFERROR(VLOOKUP($B$319,C_450,9,FALSE),DAY($B$319))</f>
        <v>14</v>
      </c>
      <c r="T319" s="188">
        <f>IFERROR(VLOOKUP($B$319,C_460,8,FALSE),DAY($B$319))</f>
        <v>14</v>
      </c>
      <c r="U319" s="188">
        <f>IFERROR(VLOOKUP($B$319,C_470,7,FALSE),DAY($B$319))</f>
        <v>14</v>
      </c>
      <c r="V319" s="188">
        <f>IFERROR(VLOOKUP($B$319,C_480,6,FALSE),DAY($B$319))</f>
        <v>14</v>
      </c>
      <c r="W319" s="188">
        <f>IFERROR(VLOOKUP($B$319,C_490,5,FALSE),DAY($B$319))</f>
        <v>14</v>
      </c>
      <c r="X319" s="188">
        <f>IFERROR(VLOOKUP($B$319,C_600,4,FALSE),DAY($B$319))</f>
        <v>14</v>
      </c>
      <c r="Y319" s="188">
        <f>IFERROR(VLOOKUP($B$319,C_610,3,FALSE),DAY($B$319))</f>
        <v>14</v>
      </c>
      <c r="Z319" s="188">
        <f>IFERROR(VLOOKUP($B$319,C_620,2,FALSE),DAY($B$319))</f>
        <v>14</v>
      </c>
    </row>
    <row r="320" spans="1:26">
      <c r="A320" s="128" t="s">
        <v>105</v>
      </c>
      <c r="B320" s="187">
        <v>42138</v>
      </c>
      <c r="C320" s="188">
        <f>IFERROR(VLOOKUP($B$320,C_100,25,FALSE),DAY($B$320))</f>
        <v>15</v>
      </c>
      <c r="D320" s="188">
        <f>IFERROR(VLOOKUP($B$320,C_120,24,FALSE),DAY($B$320))</f>
        <v>15</v>
      </c>
      <c r="E320" s="188">
        <f>IFERROR(VLOOKUP($B$320,C_130,23,FALSE),DAY($B$320))</f>
        <v>15</v>
      </c>
      <c r="F320" s="188">
        <f>IFERROR(VLOOKUP($B$320,C_400B,22,FALSE),DAY($B$320))</f>
        <v>15</v>
      </c>
      <c r="G320" s="188">
        <f>IFERROR(VLOOKUP($B$320,C_140,21,FALSE),DAY($B$320))</f>
        <v>15</v>
      </c>
      <c r="H320" s="188">
        <f>IFERROR(VLOOKUP($B$320,C_150,20,FALSE),DAY($B$320))</f>
        <v>15</v>
      </c>
      <c r="I320" s="188">
        <f>IFERROR(VLOOKUP($B$320,C_200,19,FALSE),DAY($B$320))</f>
        <v>15</v>
      </c>
      <c r="J320" s="188">
        <f>IFERROR(VLOOKUP($B$320,C_210,18,FALSE),DAY($B$320))</f>
        <v>15</v>
      </c>
      <c r="K320" s="188">
        <f>IFERROR(VLOOKUP($B$320,C_350,17,FALSE),DAY($B$320))</f>
        <v>15</v>
      </c>
      <c r="L320" s="188">
        <f>IFERROR(VLOOKUP($B$320,C_355,16,FALSE),DAY($B$320))</f>
        <v>15</v>
      </c>
      <c r="M320" s="188">
        <f>IFERROR(VLOOKUP($B$320,C_400,15,FALSE),DAY($B$320))</f>
        <v>15</v>
      </c>
      <c r="N320" s="188">
        <f>IFERROR(VLOOKUP($B$320,C_410,14,FALSE),DAY($B$320))</f>
        <v>15</v>
      </c>
      <c r="O320" s="188">
        <f>IFERROR(VLOOKUP($B$320,C_415,13,FALSE),DAY($B$320))</f>
        <v>15</v>
      </c>
      <c r="P320" s="188">
        <f>IFERROR(VLOOKUP($B$320,C_420,12,FALSE),DAY($B$320))</f>
        <v>15</v>
      </c>
      <c r="Q320" s="188">
        <f>IFERROR(VLOOKUP($B$320,C_430,11,FALSE),DAY($B$320))</f>
        <v>15</v>
      </c>
      <c r="R320" s="188">
        <f>IFERROR(VLOOKUP($B$320,C_440,10,FALSE),DAY($B$320))</f>
        <v>15</v>
      </c>
      <c r="S320" s="188">
        <f>IFERROR(VLOOKUP($B$320,C_450,9,FALSE),DAY($B$320))</f>
        <v>15</v>
      </c>
      <c r="T320" s="188">
        <f>IFERROR(VLOOKUP($B$320,C_460,8,FALSE),DAY($B$320))</f>
        <v>15</v>
      </c>
      <c r="U320" s="188">
        <f>IFERROR(VLOOKUP($B$320,C_470,7,FALSE),DAY($B$320))</f>
        <v>15</v>
      </c>
      <c r="V320" s="188">
        <f>IFERROR(VLOOKUP($B$320,C_480,6,FALSE),DAY($B$320))</f>
        <v>15</v>
      </c>
      <c r="W320" s="188">
        <f>IFERROR(VLOOKUP($B$320,C_490,5,FALSE),DAY($B$320))</f>
        <v>15</v>
      </c>
      <c r="X320" s="188">
        <f>IFERROR(VLOOKUP($B$320,C_600,4,FALSE),DAY($B$320))</f>
        <v>15</v>
      </c>
      <c r="Y320" s="188">
        <f>IFERROR(VLOOKUP($B$320,C_610,3,FALSE),DAY($B$320))</f>
        <v>15</v>
      </c>
      <c r="Z320" s="188">
        <f>IFERROR(VLOOKUP($B$320,C_620,2,FALSE),DAY($B$320))</f>
        <v>15</v>
      </c>
    </row>
    <row r="321" spans="1:26">
      <c r="A321" s="128" t="s">
        <v>106</v>
      </c>
      <c r="B321" s="187">
        <v>42139</v>
      </c>
      <c r="C321" s="188">
        <f>IFERROR(VLOOKUP($B$321,C_100,25,FALSE),DAY($B$321))</f>
        <v>16</v>
      </c>
      <c r="D321" s="188">
        <f>IFERROR(VLOOKUP($B$321,C_120,24,FALSE),DAY($B$321))</f>
        <v>16</v>
      </c>
      <c r="E321" s="188">
        <f>IFERROR(VLOOKUP($B$321,C_130,23,FALSE),DAY($B$321))</f>
        <v>16</v>
      </c>
      <c r="F321" s="188">
        <f>IFERROR(VLOOKUP($B$321,C_400B,22,FALSE),DAY($B$321))</f>
        <v>16</v>
      </c>
      <c r="G321" s="188">
        <f>IFERROR(VLOOKUP($B$321,C_140,21,FALSE),DAY($B$321))</f>
        <v>16</v>
      </c>
      <c r="H321" s="188">
        <f>IFERROR(VLOOKUP($B$321,C_150,20,FALSE),DAY($B$321))</f>
        <v>16</v>
      </c>
      <c r="I321" s="188">
        <f>IFERROR(VLOOKUP($B$321,C_200,19,FALSE),DAY($B$321))</f>
        <v>16</v>
      </c>
      <c r="J321" s="188">
        <f>IFERROR(VLOOKUP($B$321,C_210,18,FALSE),DAY($B$321))</f>
        <v>16</v>
      </c>
      <c r="K321" s="188">
        <f>IFERROR(VLOOKUP($B$321,C_350,17,FALSE),DAY($B$321))</f>
        <v>16</v>
      </c>
      <c r="L321" s="188">
        <f>IFERROR(VLOOKUP($B$321,C_355,16,FALSE),DAY($B$321))</f>
        <v>16</v>
      </c>
      <c r="M321" s="188">
        <f>IFERROR(VLOOKUP($B$321,C_400,15,FALSE),DAY($B$321))</f>
        <v>16</v>
      </c>
      <c r="N321" s="188">
        <f>IFERROR(VLOOKUP($B$321,C_410,14,FALSE),DAY($B$321))</f>
        <v>16</v>
      </c>
      <c r="O321" s="188">
        <f>IFERROR(VLOOKUP($B$321,C_415,13,FALSE),DAY($B$321))</f>
        <v>16</v>
      </c>
      <c r="P321" s="188">
        <f>IFERROR(VLOOKUP($B$321,C_420,12,FALSE),DAY($B$321))</f>
        <v>16</v>
      </c>
      <c r="Q321" s="188">
        <f>IFERROR(VLOOKUP($B$321,C_430,11,FALSE),DAY($B$321))</f>
        <v>16</v>
      </c>
      <c r="R321" s="188">
        <f>IFERROR(VLOOKUP($B$321,C_440,10,FALSE),DAY($B$321))</f>
        <v>16</v>
      </c>
      <c r="S321" s="188">
        <f>IFERROR(VLOOKUP($B$321,C_450,9,FALSE),DAY($B$321))</f>
        <v>16</v>
      </c>
      <c r="T321" s="188">
        <f>IFERROR(VLOOKUP($B$321,C_460,8,FALSE),DAY($B$321))</f>
        <v>16</v>
      </c>
      <c r="U321" s="188">
        <f>IFERROR(VLOOKUP($B$321,C_470,7,FALSE),DAY($B$321))</f>
        <v>16</v>
      </c>
      <c r="V321" s="188">
        <f>IFERROR(VLOOKUP($B$321,C_480,6,FALSE),DAY($B$321))</f>
        <v>16</v>
      </c>
      <c r="W321" s="188">
        <f>IFERROR(VLOOKUP($B$321,C_490,5,FALSE),DAY($B$321))</f>
        <v>16</v>
      </c>
      <c r="X321" s="188">
        <f>IFERROR(VLOOKUP($B$321,C_600,4,FALSE),DAY($B$321))</f>
        <v>16</v>
      </c>
      <c r="Y321" s="188">
        <f>IFERROR(VLOOKUP($B$321,C_610,3,FALSE),DAY($B$321))</f>
        <v>16</v>
      </c>
      <c r="Z321" s="188">
        <f>IFERROR(VLOOKUP($B$321,C_620,2,FALSE),DAY($B$321))</f>
        <v>16</v>
      </c>
    </row>
    <row r="322" spans="1:26">
      <c r="A322" s="128" t="s">
        <v>107</v>
      </c>
      <c r="B322" s="187">
        <v>42140</v>
      </c>
      <c r="C322" s="188">
        <f>IFERROR(VLOOKUP($B$322,C_100,25,FALSE),DAY($B$322))</f>
        <v>17</v>
      </c>
      <c r="D322" s="188">
        <f>IFERROR(VLOOKUP($B$322,C_120,24,FALSE),DAY($B$322))</f>
        <v>17</v>
      </c>
      <c r="E322" s="188">
        <f>IFERROR(VLOOKUP($B$322,C_130,23,FALSE),DAY($B$322))</f>
        <v>17</v>
      </c>
      <c r="F322" s="188">
        <f>IFERROR(VLOOKUP($B$322,C_400B,22,FALSE),DAY($B$322))</f>
        <v>17</v>
      </c>
      <c r="G322" s="188">
        <f>IFERROR(VLOOKUP($B$322,C_140,21,FALSE),DAY($B$322))</f>
        <v>17</v>
      </c>
      <c r="H322" s="188">
        <f>IFERROR(VLOOKUP($B$322,C_150,20,FALSE),DAY($B$322))</f>
        <v>17</v>
      </c>
      <c r="I322" s="188">
        <f>IFERROR(VLOOKUP($B$322,C_200,19,FALSE),DAY($B$322))</f>
        <v>17</v>
      </c>
      <c r="J322" s="188">
        <f>IFERROR(VLOOKUP($B$322,C_210,18,FALSE),DAY($B$322))</f>
        <v>17</v>
      </c>
      <c r="K322" s="188">
        <f>IFERROR(VLOOKUP($B$322,C_350,17,FALSE),DAY($B$322))</f>
        <v>17</v>
      </c>
      <c r="L322" s="188">
        <f>IFERROR(VLOOKUP($B$322,C_355,16,FALSE),DAY($B$322))</f>
        <v>17</v>
      </c>
      <c r="M322" s="188">
        <f>IFERROR(VLOOKUP($B$322,C_400,15,FALSE),DAY($B$322))</f>
        <v>17</v>
      </c>
      <c r="N322" s="188">
        <f>IFERROR(VLOOKUP($B$322,C_410,14,FALSE),DAY($B$322))</f>
        <v>17</v>
      </c>
      <c r="O322" s="188">
        <f>IFERROR(VLOOKUP($B$322,C_415,13,FALSE),DAY($B$322))</f>
        <v>17</v>
      </c>
      <c r="P322" s="188">
        <f>IFERROR(VLOOKUP($B$322,C_420,12,FALSE),DAY($B$322))</f>
        <v>17</v>
      </c>
      <c r="Q322" s="188">
        <f>IFERROR(VLOOKUP($B$322,C_430,11,FALSE),DAY($B$322))</f>
        <v>17</v>
      </c>
      <c r="R322" s="188">
        <f>IFERROR(VLOOKUP($B$322,C_440,10,FALSE),DAY($B$322))</f>
        <v>17</v>
      </c>
      <c r="S322" s="188">
        <f>IFERROR(VLOOKUP($B$322,C_450,9,FALSE),DAY($B$322))</f>
        <v>17</v>
      </c>
      <c r="T322" s="188">
        <f>IFERROR(VLOOKUP($B$322,C_460,8,FALSE),DAY($B$322))</f>
        <v>17</v>
      </c>
      <c r="U322" s="188">
        <f>IFERROR(VLOOKUP($B$322,C_470,7,FALSE),DAY($B$322))</f>
        <v>17</v>
      </c>
      <c r="V322" s="188">
        <f>IFERROR(VLOOKUP($B$322,C_480,6,FALSE),DAY($B$322))</f>
        <v>17</v>
      </c>
      <c r="W322" s="188">
        <f>IFERROR(VLOOKUP($B$322,C_490,5,FALSE),DAY($B$322))</f>
        <v>17</v>
      </c>
      <c r="X322" s="188">
        <f>IFERROR(VLOOKUP($B$322,C_600,4,FALSE),DAY($B$322))</f>
        <v>17</v>
      </c>
      <c r="Y322" s="188">
        <f>IFERROR(VLOOKUP($B$322,C_610,3,FALSE),DAY($B$322))</f>
        <v>17</v>
      </c>
      <c r="Z322" s="188">
        <f>IFERROR(VLOOKUP($B$322,C_620,2,FALSE),DAY($B$322))</f>
        <v>17</v>
      </c>
    </row>
    <row r="323" spans="1:26">
      <c r="A323" s="182" t="s">
        <v>108</v>
      </c>
      <c r="B323" s="186">
        <v>42141</v>
      </c>
      <c r="C323" s="188">
        <f>IFERROR(VLOOKUP($B$323,C_100,25,FALSE),DAY($B$323))</f>
        <v>18</v>
      </c>
      <c r="D323" s="188">
        <f>IFERROR(VLOOKUP($B$323,C_120,24,FALSE),DAY($B$323))</f>
        <v>18</v>
      </c>
      <c r="E323" s="188">
        <f>IFERROR(VLOOKUP($B$323,C_130,23,FALSE),DAY($B$323))</f>
        <v>18</v>
      </c>
      <c r="F323" s="188">
        <f>IFERROR(VLOOKUP($B$323,C_400B,22,FALSE),DAY($B$323))</f>
        <v>18</v>
      </c>
      <c r="G323" s="188">
        <f>IFERROR(VLOOKUP($B$323,C_140,21,FALSE),DAY($B$323))</f>
        <v>18</v>
      </c>
      <c r="H323" s="188">
        <f>IFERROR(VLOOKUP($B$323,C_150,20,FALSE),DAY($B$323))</f>
        <v>18</v>
      </c>
      <c r="I323" s="188">
        <f>IFERROR(VLOOKUP($B$323,C_200,19,FALSE),DAY($B$323))</f>
        <v>18</v>
      </c>
      <c r="J323" s="188">
        <f>IFERROR(VLOOKUP($B$323,C_210,18,FALSE),DAY($B$323))</f>
        <v>18</v>
      </c>
      <c r="K323" s="188">
        <f>IFERROR(VLOOKUP($B$323,C_350,17,FALSE),DAY($B$323))</f>
        <v>18</v>
      </c>
      <c r="L323" s="188">
        <f>IFERROR(VLOOKUP($B$323,C_355,16,FALSE),DAY($B$323))</f>
        <v>18</v>
      </c>
      <c r="M323" s="188">
        <f>IFERROR(VLOOKUP($B$323,C_400,15,FALSE),DAY($B$323))</f>
        <v>18</v>
      </c>
      <c r="N323" s="188">
        <f>IFERROR(VLOOKUP($B$323,C_410,14,FALSE),DAY($B$323))</f>
        <v>18</v>
      </c>
      <c r="O323" s="188">
        <f>IFERROR(VLOOKUP($B$323,C_415,13,FALSE),DAY($B$323))</f>
        <v>18</v>
      </c>
      <c r="P323" s="188">
        <f>IFERROR(VLOOKUP($B$323,C_420,12,FALSE),DAY($B$323))</f>
        <v>18</v>
      </c>
      <c r="Q323" s="188">
        <f>IFERROR(VLOOKUP($B$323,C_430,11,FALSE),DAY($B$323))</f>
        <v>18</v>
      </c>
      <c r="R323" s="188">
        <f>IFERROR(VLOOKUP($B$323,C_440,10,FALSE),DAY($B$323))</f>
        <v>18</v>
      </c>
      <c r="S323" s="188">
        <f>IFERROR(VLOOKUP($B$323,C_450,9,FALSE),DAY($B$323))</f>
        <v>18</v>
      </c>
      <c r="T323" s="188">
        <f>IFERROR(VLOOKUP($B$323,C_460,8,FALSE),DAY($B$323))</f>
        <v>18</v>
      </c>
      <c r="U323" s="188">
        <f>IFERROR(VLOOKUP($B$323,C_470,7,FALSE),DAY($B$323))</f>
        <v>18</v>
      </c>
      <c r="V323" s="188">
        <f>IFERROR(VLOOKUP($B$323,C_480,6,FALSE),DAY($B$323))</f>
        <v>18</v>
      </c>
      <c r="W323" s="188">
        <f>IFERROR(VLOOKUP($B$323,C_490,5,FALSE),DAY($B$323))</f>
        <v>18</v>
      </c>
      <c r="X323" s="188">
        <f>IFERROR(VLOOKUP($B$323,C_600,4,FALSE),DAY($B$323))</f>
        <v>18</v>
      </c>
      <c r="Y323" s="188">
        <f>IFERROR(VLOOKUP($B$323,C_610,3,FALSE),DAY($B$323))</f>
        <v>18</v>
      </c>
      <c r="Z323" s="188">
        <f>IFERROR(VLOOKUP($B$323,C_620,2,FALSE),DAY($B$323))</f>
        <v>18</v>
      </c>
    </row>
    <row r="324" spans="1:26">
      <c r="A324" s="182" t="s">
        <v>102</v>
      </c>
      <c r="B324" s="186">
        <v>42142</v>
      </c>
      <c r="C324" s="188">
        <f>IFERROR(VLOOKUP($B$324,C_100,25,FALSE),DAY($B$324))</f>
        <v>19</v>
      </c>
      <c r="D324" s="188">
        <f>IFERROR(VLOOKUP($B$324,C_120,24,FALSE),DAY($B$324))</f>
        <v>19</v>
      </c>
      <c r="E324" s="188">
        <f>IFERROR(VLOOKUP($B$324,C_130,23,FALSE),DAY($B$324))</f>
        <v>19</v>
      </c>
      <c r="F324" s="188">
        <f>IFERROR(VLOOKUP($B$324,C_400B,22,FALSE),DAY($B$324))</f>
        <v>19</v>
      </c>
      <c r="G324" s="188">
        <f>IFERROR(VLOOKUP($B$324,C_140,21,FALSE),DAY($B$324))</f>
        <v>19</v>
      </c>
      <c r="H324" s="188">
        <f>IFERROR(VLOOKUP($B$324,C_150,20,FALSE),DAY($B$324))</f>
        <v>19</v>
      </c>
      <c r="I324" s="188">
        <f>IFERROR(VLOOKUP($B$324,C_200,19,FALSE),DAY($B$324))</f>
        <v>19</v>
      </c>
      <c r="J324" s="188">
        <f>IFERROR(VLOOKUP($B$324,C_210,18,FALSE),DAY($B$324))</f>
        <v>19</v>
      </c>
      <c r="K324" s="188">
        <f>IFERROR(VLOOKUP($B$324,C_350,17,FALSE),DAY($B$324))</f>
        <v>19</v>
      </c>
      <c r="L324" s="188">
        <f>IFERROR(VLOOKUP($B$324,C_355,16,FALSE),DAY($B$324))</f>
        <v>19</v>
      </c>
      <c r="M324" s="188">
        <f>IFERROR(VLOOKUP($B$324,C_400,15,FALSE),DAY($B$324))</f>
        <v>19</v>
      </c>
      <c r="N324" s="188">
        <f>IFERROR(VLOOKUP($B$324,C_410,14,FALSE),DAY($B$324))</f>
        <v>19</v>
      </c>
      <c r="O324" s="188">
        <f>IFERROR(VLOOKUP($B$324,C_415,13,FALSE),DAY($B$324))</f>
        <v>19</v>
      </c>
      <c r="P324" s="188">
        <f>IFERROR(VLOOKUP($B$324,C_420,12,FALSE),DAY($B$324))</f>
        <v>19</v>
      </c>
      <c r="Q324" s="188">
        <f>IFERROR(VLOOKUP($B$324,C_430,11,FALSE),DAY($B$324))</f>
        <v>19</v>
      </c>
      <c r="R324" s="188">
        <f>IFERROR(VLOOKUP($B$324,C_440,10,FALSE),DAY($B$324))</f>
        <v>19</v>
      </c>
      <c r="S324" s="188">
        <f>IFERROR(VLOOKUP($B$324,C_450,9,FALSE),DAY($B$324))</f>
        <v>19</v>
      </c>
      <c r="T324" s="188">
        <f>IFERROR(VLOOKUP($B$324,C_460,8,FALSE),DAY($B$324))</f>
        <v>19</v>
      </c>
      <c r="U324" s="188">
        <f>IFERROR(VLOOKUP($B$324,C_470,7,FALSE),DAY($B$324))</f>
        <v>19</v>
      </c>
      <c r="V324" s="188">
        <f>IFERROR(VLOOKUP($B$324,C_480,6,FALSE),DAY($B$324))</f>
        <v>19</v>
      </c>
      <c r="W324" s="188">
        <f>IFERROR(VLOOKUP($B$324,C_490,5,FALSE),DAY($B$324))</f>
        <v>19</v>
      </c>
      <c r="X324" s="188">
        <f>IFERROR(VLOOKUP($B$324,C_600,4,FALSE),DAY($B$324))</f>
        <v>19</v>
      </c>
      <c r="Y324" s="188">
        <f>IFERROR(VLOOKUP($B$324,C_610,3,FALSE),DAY($B$324))</f>
        <v>19</v>
      </c>
      <c r="Z324" s="188">
        <f>IFERROR(VLOOKUP($B$324,C_620,2,FALSE),DAY($B$324))</f>
        <v>19</v>
      </c>
    </row>
    <row r="325" spans="1:26">
      <c r="A325" s="128" t="s">
        <v>103</v>
      </c>
      <c r="B325" s="187">
        <v>42143</v>
      </c>
      <c r="C325" s="188">
        <f>IFERROR(VLOOKUP($B$325,C_100,25,FALSE),DAY($B$325))</f>
        <v>20</v>
      </c>
      <c r="D325" s="188">
        <f>IFERROR(VLOOKUP($B$325,C_120,24,FALSE),DAY($B$325))</f>
        <v>20</v>
      </c>
      <c r="E325" s="188">
        <f>IFERROR(VLOOKUP($B$325,C_130,23,FALSE),DAY($B$325))</f>
        <v>20</v>
      </c>
      <c r="F325" s="188">
        <f>IFERROR(VLOOKUP($B$325,C_400B,22,FALSE),DAY($B$325))</f>
        <v>20</v>
      </c>
      <c r="G325" s="188">
        <f>IFERROR(VLOOKUP($B$325,C_140,21,FALSE),DAY($B$325))</f>
        <v>20</v>
      </c>
      <c r="H325" s="188">
        <f>IFERROR(VLOOKUP($B$325,C_150,20,FALSE),DAY($B$325))</f>
        <v>20</v>
      </c>
      <c r="I325" s="188">
        <f>IFERROR(VLOOKUP($B$325,C_200,19,FALSE),DAY($B$325))</f>
        <v>20</v>
      </c>
      <c r="J325" s="188">
        <f>IFERROR(VLOOKUP($B$325,C_210,18,FALSE),DAY($B$325))</f>
        <v>20</v>
      </c>
      <c r="K325" s="188">
        <f>IFERROR(VLOOKUP($B$325,C_350,17,FALSE),DAY($B$325))</f>
        <v>20</v>
      </c>
      <c r="L325" s="188">
        <f>IFERROR(VLOOKUP($B$325,C_355,16,FALSE),DAY($B$325))</f>
        <v>20</v>
      </c>
      <c r="M325" s="188">
        <f>IFERROR(VLOOKUP($B$325,C_400,15,FALSE),DAY($B$325))</f>
        <v>20</v>
      </c>
      <c r="N325" s="188">
        <f>IFERROR(VLOOKUP($B$325,C_410,14,FALSE),DAY($B$325))</f>
        <v>20</v>
      </c>
      <c r="O325" s="188">
        <f>IFERROR(VLOOKUP($B$325,C_415,13,FALSE),DAY($B$325))</f>
        <v>20</v>
      </c>
      <c r="P325" s="188">
        <f>IFERROR(VLOOKUP($B$325,C_420,12,FALSE),DAY($B$325))</f>
        <v>20</v>
      </c>
      <c r="Q325" s="188">
        <f>IFERROR(VLOOKUP($B$325,C_430,11,FALSE),DAY($B$325))</f>
        <v>20</v>
      </c>
      <c r="R325" s="188">
        <f>IFERROR(VLOOKUP($B$325,C_440,10,FALSE),DAY($B$325))</f>
        <v>20</v>
      </c>
      <c r="S325" s="188">
        <f>IFERROR(VLOOKUP($B$325,C_450,9,FALSE),DAY($B$325))</f>
        <v>20</v>
      </c>
      <c r="T325" s="188">
        <f>IFERROR(VLOOKUP($B$325,C_460,8,FALSE),DAY($B$325))</f>
        <v>20</v>
      </c>
      <c r="U325" s="188">
        <f>IFERROR(VLOOKUP($B$325,C_470,7,FALSE),DAY($B$325))</f>
        <v>20</v>
      </c>
      <c r="V325" s="188">
        <f>IFERROR(VLOOKUP($B$325,C_480,6,FALSE),DAY($B$325))</f>
        <v>20</v>
      </c>
      <c r="W325" s="188">
        <f>IFERROR(VLOOKUP($B$325,C_490,5,FALSE),DAY($B$325))</f>
        <v>20</v>
      </c>
      <c r="X325" s="188">
        <f>IFERROR(VLOOKUP($B$325,C_600,4,FALSE),DAY($B$325))</f>
        <v>20</v>
      </c>
      <c r="Y325" s="188">
        <f>IFERROR(VLOOKUP($B$325,C_610,3,FALSE),DAY($B$325))</f>
        <v>20</v>
      </c>
      <c r="Z325" s="188">
        <f>IFERROR(VLOOKUP($B$325,C_620,2,FALSE),DAY($B$325))</f>
        <v>20</v>
      </c>
    </row>
    <row r="326" spans="1:26">
      <c r="A326" s="128" t="s">
        <v>104</v>
      </c>
      <c r="B326" s="187">
        <v>42144</v>
      </c>
      <c r="C326" s="188">
        <f>IFERROR(VLOOKUP($B$326,C_100,25,FALSE),DAY($B$326))</f>
        <v>21</v>
      </c>
      <c r="D326" s="188">
        <f>IFERROR(VLOOKUP($B$326,C_120,24,FALSE),DAY($B$326))</f>
        <v>21</v>
      </c>
      <c r="E326" s="188">
        <f>IFERROR(VLOOKUP($B$326,C_130,23,FALSE),DAY($B$326))</f>
        <v>21</v>
      </c>
      <c r="F326" s="188">
        <f>IFERROR(VLOOKUP($B$326,C_400B,22,FALSE),DAY($B$326))</f>
        <v>21</v>
      </c>
      <c r="G326" s="188">
        <f>IFERROR(VLOOKUP($B$326,C_140,21,FALSE),DAY($B$326))</f>
        <v>21</v>
      </c>
      <c r="H326" s="188">
        <f>IFERROR(VLOOKUP($B$326,C_150,20,FALSE),DAY($B$326))</f>
        <v>21</v>
      </c>
      <c r="I326" s="188">
        <f>IFERROR(VLOOKUP($B$326,C_200,19,FALSE),DAY($B$326))</f>
        <v>21</v>
      </c>
      <c r="J326" s="188">
        <f>IFERROR(VLOOKUP($B$326,C_210,18,FALSE),DAY($B$326))</f>
        <v>21</v>
      </c>
      <c r="K326" s="188">
        <f>IFERROR(VLOOKUP($B$326,C_350,17,FALSE),DAY($B$326))</f>
        <v>21</v>
      </c>
      <c r="L326" s="188">
        <f>IFERROR(VLOOKUP($B$326,C_355,16,FALSE),DAY($B$326))</f>
        <v>21</v>
      </c>
      <c r="M326" s="188">
        <f>IFERROR(VLOOKUP($B$326,C_400,15,FALSE),DAY($B$326))</f>
        <v>21</v>
      </c>
      <c r="N326" s="188">
        <f>IFERROR(VLOOKUP($B$326,C_410,14,FALSE),DAY($B$326))</f>
        <v>21</v>
      </c>
      <c r="O326" s="188">
        <f>IFERROR(VLOOKUP($B$326,C_415,13,FALSE),DAY($B$326))</f>
        <v>21</v>
      </c>
      <c r="P326" s="188">
        <f>IFERROR(VLOOKUP($B$326,C_420,12,FALSE),DAY($B$326))</f>
        <v>21</v>
      </c>
      <c r="Q326" s="188">
        <f>IFERROR(VLOOKUP($B$326,C_430,11,FALSE),DAY($B$326))</f>
        <v>21</v>
      </c>
      <c r="R326" s="188">
        <f>IFERROR(VLOOKUP($B$326,C_440,10,FALSE),DAY($B$326))</f>
        <v>21</v>
      </c>
      <c r="S326" s="188">
        <f>IFERROR(VLOOKUP($B$326,C_450,9,FALSE),DAY($B$326))</f>
        <v>21</v>
      </c>
      <c r="T326" s="188">
        <f>IFERROR(VLOOKUP($B$326,C_460,8,FALSE),DAY($B$326))</f>
        <v>21</v>
      </c>
      <c r="U326" s="188">
        <f>IFERROR(VLOOKUP($B$326,C_470,7,FALSE),DAY($B$326))</f>
        <v>21</v>
      </c>
      <c r="V326" s="188">
        <f>IFERROR(VLOOKUP($B$326,C_480,6,FALSE),DAY($B$326))</f>
        <v>21</v>
      </c>
      <c r="W326" s="188">
        <f>IFERROR(VLOOKUP($B$326,C_490,5,FALSE),DAY($B$326))</f>
        <v>21</v>
      </c>
      <c r="X326" s="188">
        <f>IFERROR(VLOOKUP($B$326,C_600,4,FALSE),DAY($B$326))</f>
        <v>21</v>
      </c>
      <c r="Y326" s="188">
        <f>IFERROR(VLOOKUP($B$326,C_610,3,FALSE),DAY($B$326))</f>
        <v>21</v>
      </c>
      <c r="Z326" s="188">
        <f>IFERROR(VLOOKUP($B$326,C_620,2,FALSE),DAY($B$326))</f>
        <v>21</v>
      </c>
    </row>
    <row r="327" spans="1:26">
      <c r="A327" s="128" t="s">
        <v>105</v>
      </c>
      <c r="B327" s="187">
        <v>42145</v>
      </c>
      <c r="C327" s="188">
        <f>IFERROR(VLOOKUP($B$327,C_100,25,FALSE),DAY($B$327))</f>
        <v>22</v>
      </c>
      <c r="D327" s="188">
        <f>IFERROR(VLOOKUP($B$327,C_120,24,FALSE),DAY($B$327))</f>
        <v>22</v>
      </c>
      <c r="E327" s="188">
        <f>IFERROR(VLOOKUP($B$327,C_130,23,FALSE),DAY($B$327))</f>
        <v>22</v>
      </c>
      <c r="F327" s="188">
        <f>IFERROR(VLOOKUP($B$327,C_400B,22,FALSE),DAY($B$327))</f>
        <v>22</v>
      </c>
      <c r="G327" s="188">
        <f>IFERROR(VLOOKUP($B$327,C_140,21,FALSE),DAY($B$327))</f>
        <v>22</v>
      </c>
      <c r="H327" s="188">
        <f>IFERROR(VLOOKUP($B$327,C_150,20,FALSE),DAY($B$327))</f>
        <v>22</v>
      </c>
      <c r="I327" s="188">
        <f>IFERROR(VLOOKUP($B$327,C_200,19,FALSE),DAY($B$327))</f>
        <v>22</v>
      </c>
      <c r="J327" s="188">
        <f>IFERROR(VLOOKUP($B$327,C_210,18,FALSE),DAY($B$327))</f>
        <v>22</v>
      </c>
      <c r="K327" s="188">
        <f>IFERROR(VLOOKUP($B$327,C_350,17,FALSE),DAY($B$327))</f>
        <v>22</v>
      </c>
      <c r="L327" s="188">
        <f>IFERROR(VLOOKUP($B$327,C_355,16,FALSE),DAY($B$327))</f>
        <v>22</v>
      </c>
      <c r="M327" s="188">
        <f>IFERROR(VLOOKUP($B$327,C_400,15,FALSE),DAY($B$327))</f>
        <v>22</v>
      </c>
      <c r="N327" s="188">
        <f>IFERROR(VLOOKUP($B$327,C_410,14,FALSE),DAY($B$327))</f>
        <v>22</v>
      </c>
      <c r="O327" s="188">
        <f>IFERROR(VLOOKUP($B$327,C_415,13,FALSE),DAY($B$327))</f>
        <v>22</v>
      </c>
      <c r="P327" s="188">
        <f>IFERROR(VLOOKUP($B$327,C_420,12,FALSE),DAY($B$327))</f>
        <v>22</v>
      </c>
      <c r="Q327" s="188">
        <f>IFERROR(VLOOKUP($B$327,C_430,11,FALSE),DAY($B$327))</f>
        <v>22</v>
      </c>
      <c r="R327" s="188">
        <f>IFERROR(VLOOKUP($B$327,C_440,10,FALSE),DAY($B$327))</f>
        <v>22</v>
      </c>
      <c r="S327" s="188">
        <f>IFERROR(VLOOKUP($B$327,C_450,9,FALSE),DAY($B$327))</f>
        <v>22</v>
      </c>
      <c r="T327" s="188">
        <f>IFERROR(VLOOKUP($B$327,C_460,8,FALSE),DAY($B$327))</f>
        <v>22</v>
      </c>
      <c r="U327" s="188">
        <f>IFERROR(VLOOKUP($B$327,C_470,7,FALSE),DAY($B$327))</f>
        <v>22</v>
      </c>
      <c r="V327" s="188">
        <f>IFERROR(VLOOKUP($B$327,C_480,6,FALSE),DAY($B$327))</f>
        <v>22</v>
      </c>
      <c r="W327" s="188">
        <f>IFERROR(VLOOKUP($B$327,C_490,5,FALSE),DAY($B$327))</f>
        <v>22</v>
      </c>
      <c r="X327" s="188">
        <f>IFERROR(VLOOKUP($B$327,C_600,4,FALSE),DAY($B$327))</f>
        <v>22</v>
      </c>
      <c r="Y327" s="188">
        <f>IFERROR(VLOOKUP($B$327,C_610,3,FALSE),DAY($B$327))</f>
        <v>22</v>
      </c>
      <c r="Z327" s="188">
        <f>IFERROR(VLOOKUP($B$327,C_620,2,FALSE),DAY($B$327))</f>
        <v>22</v>
      </c>
    </row>
    <row r="328" spans="1:26">
      <c r="A328" s="128" t="s">
        <v>106</v>
      </c>
      <c r="B328" s="187">
        <v>42146</v>
      </c>
      <c r="C328" s="188">
        <f>IFERROR(VLOOKUP($B$328,C_100,25,FALSE),DAY($B$328))</f>
        <v>23</v>
      </c>
      <c r="D328" s="188">
        <f>IFERROR(VLOOKUP($B$328,C_120,24,FALSE),DAY($B$328))</f>
        <v>23</v>
      </c>
      <c r="E328" s="188">
        <f>IFERROR(VLOOKUP($B$328,C_130,23,FALSE),DAY($B$328))</f>
        <v>23</v>
      </c>
      <c r="F328" s="188">
        <f>IFERROR(VLOOKUP($B$328,C_400B,22,FALSE),DAY($B$328))</f>
        <v>23</v>
      </c>
      <c r="G328" s="188">
        <f>IFERROR(VLOOKUP($B$328,C_140,21,FALSE),DAY($B$328))</f>
        <v>23</v>
      </c>
      <c r="H328" s="188">
        <f>IFERROR(VLOOKUP($B$328,C_150,20,FALSE),DAY($B$328))</f>
        <v>23</v>
      </c>
      <c r="I328" s="188">
        <f>IFERROR(VLOOKUP($B$328,C_200,19,FALSE),DAY($B$328))</f>
        <v>23</v>
      </c>
      <c r="J328" s="188">
        <f>IFERROR(VLOOKUP($B$328,C_210,18,FALSE),DAY($B$328))</f>
        <v>23</v>
      </c>
      <c r="K328" s="188">
        <f>IFERROR(VLOOKUP($B$328,C_350,17,FALSE),DAY($B$328))</f>
        <v>23</v>
      </c>
      <c r="L328" s="188">
        <f>IFERROR(VLOOKUP($B$328,C_355,16,FALSE),DAY($B$328))</f>
        <v>23</v>
      </c>
      <c r="M328" s="188">
        <f>IFERROR(VLOOKUP($B$328,C_400,15,FALSE),DAY($B$328))</f>
        <v>23</v>
      </c>
      <c r="N328" s="188">
        <f>IFERROR(VLOOKUP($B$328,C_410,14,FALSE),DAY($B$328))</f>
        <v>23</v>
      </c>
      <c r="O328" s="188">
        <f>IFERROR(VLOOKUP($B$328,C_415,13,FALSE),DAY($B$328))</f>
        <v>23</v>
      </c>
      <c r="P328" s="188">
        <f>IFERROR(VLOOKUP($B$328,C_420,12,FALSE),DAY($B$328))</f>
        <v>23</v>
      </c>
      <c r="Q328" s="188">
        <f>IFERROR(VLOOKUP($B$328,C_430,11,FALSE),DAY($B$328))</f>
        <v>23</v>
      </c>
      <c r="R328" s="188">
        <f>IFERROR(VLOOKUP($B$328,C_440,10,FALSE),DAY($B$328))</f>
        <v>23</v>
      </c>
      <c r="S328" s="188">
        <f>IFERROR(VLOOKUP($B$328,C_450,9,FALSE),DAY($B$328))</f>
        <v>23</v>
      </c>
      <c r="T328" s="188">
        <f>IFERROR(VLOOKUP($B$328,C_460,8,FALSE),DAY($B$328))</f>
        <v>23</v>
      </c>
      <c r="U328" s="188">
        <f>IFERROR(VLOOKUP($B$328,C_470,7,FALSE),DAY($B$328))</f>
        <v>23</v>
      </c>
      <c r="V328" s="188">
        <f>IFERROR(VLOOKUP($B$328,C_480,6,FALSE),DAY($B$328))</f>
        <v>23</v>
      </c>
      <c r="W328" s="188">
        <f>IFERROR(VLOOKUP($B$328,C_490,5,FALSE),DAY($B$328))</f>
        <v>23</v>
      </c>
      <c r="X328" s="188">
        <f>IFERROR(VLOOKUP($B$328,C_600,4,FALSE),DAY($B$328))</f>
        <v>23</v>
      </c>
      <c r="Y328" s="188">
        <f>IFERROR(VLOOKUP($B$328,C_610,3,FALSE),DAY($B$328))</f>
        <v>23</v>
      </c>
      <c r="Z328" s="188">
        <f>IFERROR(VLOOKUP($B$328,C_620,2,FALSE),DAY($B$328))</f>
        <v>23</v>
      </c>
    </row>
    <row r="329" spans="1:26">
      <c r="A329" s="128" t="s">
        <v>107</v>
      </c>
      <c r="B329" s="187">
        <v>42147</v>
      </c>
      <c r="C329" s="188">
        <f>IFERROR(VLOOKUP($B$329,C_100,25,FALSE),DAY($B$329))</f>
        <v>24</v>
      </c>
      <c r="D329" s="188">
        <f>IFERROR(VLOOKUP($B$329,C_120,24,FALSE),DAY($B$329))</f>
        <v>24</v>
      </c>
      <c r="E329" s="188">
        <f>IFERROR(VLOOKUP($B$329,C_130,23,FALSE),DAY($B$329))</f>
        <v>24</v>
      </c>
      <c r="F329" s="188">
        <f>IFERROR(VLOOKUP($B$329,C_400B,22,FALSE),DAY($B$329))</f>
        <v>24</v>
      </c>
      <c r="G329" s="188">
        <f>IFERROR(VLOOKUP($B$329,C_140,21,FALSE),DAY($B$329))</f>
        <v>24</v>
      </c>
      <c r="H329" s="188">
        <f>IFERROR(VLOOKUP($B$329,C_150,20,FALSE),DAY($B$329))</f>
        <v>24</v>
      </c>
      <c r="I329" s="188">
        <f>IFERROR(VLOOKUP($B$329,C_200,19,FALSE),DAY($B$329))</f>
        <v>24</v>
      </c>
      <c r="J329" s="188">
        <f>IFERROR(VLOOKUP($B$329,C_210,18,FALSE),DAY($B$329))</f>
        <v>24</v>
      </c>
      <c r="K329" s="188">
        <f>IFERROR(VLOOKUP($B$329,C_350,17,FALSE),DAY($B$329))</f>
        <v>24</v>
      </c>
      <c r="L329" s="188">
        <f>IFERROR(VLOOKUP($B$329,C_355,16,FALSE),DAY($B$329))</f>
        <v>24</v>
      </c>
      <c r="M329" s="188">
        <f>IFERROR(VLOOKUP($B$329,C_400,15,FALSE),DAY($B$329))</f>
        <v>24</v>
      </c>
      <c r="N329" s="188">
        <f>IFERROR(VLOOKUP($B$329,C_410,14,FALSE),DAY($B$329))</f>
        <v>24</v>
      </c>
      <c r="O329" s="188">
        <f>IFERROR(VLOOKUP($B$329,C_415,13,FALSE),DAY($B$329))</f>
        <v>24</v>
      </c>
      <c r="P329" s="188">
        <f>IFERROR(VLOOKUP($B$329,C_420,12,FALSE),DAY($B$329))</f>
        <v>24</v>
      </c>
      <c r="Q329" s="188">
        <f>IFERROR(VLOOKUP($B$329,C_430,11,FALSE),DAY($B$329))</f>
        <v>24</v>
      </c>
      <c r="R329" s="188">
        <f>IFERROR(VLOOKUP($B$329,C_440,10,FALSE),DAY($B$329))</f>
        <v>24</v>
      </c>
      <c r="S329" s="188">
        <f>IFERROR(VLOOKUP($B$329,C_450,9,FALSE),DAY($B$329))</f>
        <v>24</v>
      </c>
      <c r="T329" s="188">
        <f>IFERROR(VLOOKUP($B$329,C_460,8,FALSE),DAY($B$329))</f>
        <v>24</v>
      </c>
      <c r="U329" s="188">
        <f>IFERROR(VLOOKUP($B$329,C_470,7,FALSE),DAY($B$329))</f>
        <v>24</v>
      </c>
      <c r="V329" s="188">
        <f>IFERROR(VLOOKUP($B$329,C_480,6,FALSE),DAY($B$329))</f>
        <v>24</v>
      </c>
      <c r="W329" s="188">
        <f>IFERROR(VLOOKUP($B$329,C_490,5,FALSE),DAY($B$329))</f>
        <v>24</v>
      </c>
      <c r="X329" s="188">
        <f>IFERROR(VLOOKUP($B$329,C_600,4,FALSE),DAY($B$329))</f>
        <v>24</v>
      </c>
      <c r="Y329" s="188">
        <f>IFERROR(VLOOKUP($B$329,C_610,3,FALSE),DAY($B$329))</f>
        <v>24</v>
      </c>
      <c r="Z329" s="188">
        <f>IFERROR(VLOOKUP($B$329,C_620,2,FALSE),DAY($B$329))</f>
        <v>24</v>
      </c>
    </row>
    <row r="330" spans="1:26">
      <c r="A330" s="182" t="s">
        <v>108</v>
      </c>
      <c r="B330" s="186">
        <v>42148</v>
      </c>
      <c r="C330" s="188">
        <f>IFERROR(VLOOKUP($B$330,C_100,25,FALSE),DAY($B$330))</f>
        <v>25</v>
      </c>
      <c r="D330" s="188">
        <f>IFERROR(VLOOKUP($B$330,C_120,24,FALSE),DAY($B$330))</f>
        <v>25</v>
      </c>
      <c r="E330" s="188">
        <f>IFERROR(VLOOKUP($B$330,C_130,23,FALSE),DAY($B$330))</f>
        <v>25</v>
      </c>
      <c r="F330" s="188">
        <f>IFERROR(VLOOKUP($B$330,C_400B,22,FALSE),DAY($B$330))</f>
        <v>25</v>
      </c>
      <c r="G330" s="188">
        <f>IFERROR(VLOOKUP($B$330,C_140,21,FALSE),DAY($B$330))</f>
        <v>25</v>
      </c>
      <c r="H330" s="188">
        <f>IFERROR(VLOOKUP($B$330,C_150,20,FALSE),DAY($B$330))</f>
        <v>25</v>
      </c>
      <c r="I330" s="188">
        <f>IFERROR(VLOOKUP($B$330,C_200,19,FALSE),DAY($B$330))</f>
        <v>25</v>
      </c>
      <c r="J330" s="188">
        <f>IFERROR(VLOOKUP($B$330,C_210,18,FALSE),DAY($B$330))</f>
        <v>25</v>
      </c>
      <c r="K330" s="188">
        <f>IFERROR(VLOOKUP($B$330,C_350,17,FALSE),DAY($B$330))</f>
        <v>25</v>
      </c>
      <c r="L330" s="188">
        <f>IFERROR(VLOOKUP($B$330,C_355,16,FALSE),DAY($B$330))</f>
        <v>25</v>
      </c>
      <c r="M330" s="188">
        <f>IFERROR(VLOOKUP($B$330,C_400,15,FALSE),DAY($B$330))</f>
        <v>25</v>
      </c>
      <c r="N330" s="188">
        <f>IFERROR(VLOOKUP($B$330,C_410,14,FALSE),DAY($B$330))</f>
        <v>25</v>
      </c>
      <c r="O330" s="188">
        <f>IFERROR(VLOOKUP($B$330,C_415,13,FALSE),DAY($B$330))</f>
        <v>25</v>
      </c>
      <c r="P330" s="188">
        <f>IFERROR(VLOOKUP($B$330,C_420,12,FALSE),DAY($B$330))</f>
        <v>25</v>
      </c>
      <c r="Q330" s="188">
        <f>IFERROR(VLOOKUP($B$330,C_430,11,FALSE),DAY($B$330))</f>
        <v>25</v>
      </c>
      <c r="R330" s="188">
        <f>IFERROR(VLOOKUP($B$330,C_440,10,FALSE),DAY($B$330))</f>
        <v>25</v>
      </c>
      <c r="S330" s="188">
        <f>IFERROR(VLOOKUP($B$330,C_450,9,FALSE),DAY($B$330))</f>
        <v>25</v>
      </c>
      <c r="T330" s="188">
        <f>IFERROR(VLOOKUP($B$330,C_460,8,FALSE),DAY($B$330))</f>
        <v>25</v>
      </c>
      <c r="U330" s="188">
        <f>IFERROR(VLOOKUP($B$330,C_470,7,FALSE),DAY($B$330))</f>
        <v>25</v>
      </c>
      <c r="V330" s="188">
        <f>IFERROR(VLOOKUP($B$330,C_480,6,FALSE),DAY($B$330))</f>
        <v>25</v>
      </c>
      <c r="W330" s="188">
        <f>IFERROR(VLOOKUP($B$330,C_490,5,FALSE),DAY($B$330))</f>
        <v>25</v>
      </c>
      <c r="X330" s="188">
        <f>IFERROR(VLOOKUP($B$330,C_600,4,FALSE),DAY($B$330))</f>
        <v>25</v>
      </c>
      <c r="Y330" s="188">
        <f>IFERROR(VLOOKUP($B$330,C_610,3,FALSE),DAY($B$330))</f>
        <v>25</v>
      </c>
      <c r="Z330" s="188">
        <f>IFERROR(VLOOKUP($B$330,C_620,2,FALSE),DAY($B$330))</f>
        <v>25</v>
      </c>
    </row>
    <row r="331" spans="1:26">
      <c r="A331" s="182" t="s">
        <v>102</v>
      </c>
      <c r="B331" s="186">
        <v>42149</v>
      </c>
      <c r="C331" s="188">
        <f>IFERROR(VLOOKUP($B$331,C_100,25,FALSE),DAY($B$331))</f>
        <v>26</v>
      </c>
      <c r="D331" s="188">
        <f>IFERROR(VLOOKUP($B$331,C_120,24,FALSE),DAY($B$331))</f>
        <v>26</v>
      </c>
      <c r="E331" s="188">
        <f>IFERROR(VLOOKUP($B$331,C_130,23,FALSE),DAY($B$331))</f>
        <v>26</v>
      </c>
      <c r="F331" s="188">
        <f>IFERROR(VLOOKUP($B$331,C_400B,22,FALSE),DAY($B$331))</f>
        <v>26</v>
      </c>
      <c r="G331" s="188">
        <f>IFERROR(VLOOKUP($B$331,C_140,21,FALSE),DAY($B$331))</f>
        <v>26</v>
      </c>
      <c r="H331" s="188">
        <f>IFERROR(VLOOKUP($B$331,C_150,20,FALSE),DAY($B$331))</f>
        <v>26</v>
      </c>
      <c r="I331" s="188">
        <f>IFERROR(VLOOKUP($B$331,C_200,19,FALSE),DAY($B$331))</f>
        <v>26</v>
      </c>
      <c r="J331" s="188">
        <f>IFERROR(VLOOKUP($B$331,C_210,18,FALSE),DAY($B$331))</f>
        <v>26</v>
      </c>
      <c r="K331" s="188">
        <f>IFERROR(VLOOKUP($B$331,C_350,17,FALSE),DAY($B$331))</f>
        <v>26</v>
      </c>
      <c r="L331" s="188">
        <f>IFERROR(VLOOKUP($B$331,C_355,16,FALSE),DAY($B$331))</f>
        <v>26</v>
      </c>
      <c r="M331" s="188">
        <f>IFERROR(VLOOKUP($B$331,C_400,15,FALSE),DAY($B$331))</f>
        <v>26</v>
      </c>
      <c r="N331" s="188">
        <f>IFERROR(VLOOKUP($B$331,C_410,14,FALSE),DAY($B$331))</f>
        <v>26</v>
      </c>
      <c r="O331" s="188">
        <f>IFERROR(VLOOKUP($B$331,C_415,13,FALSE),DAY($B$331))</f>
        <v>26</v>
      </c>
      <c r="P331" s="188">
        <f>IFERROR(VLOOKUP($B$331,C_420,12,FALSE),DAY($B$331))</f>
        <v>26</v>
      </c>
      <c r="Q331" s="188">
        <f>IFERROR(VLOOKUP($B$331,C_430,11,FALSE),DAY($B$331))</f>
        <v>26</v>
      </c>
      <c r="R331" s="188">
        <f>IFERROR(VLOOKUP($B$331,C_440,10,FALSE),DAY($B$331))</f>
        <v>26</v>
      </c>
      <c r="S331" s="188">
        <f>IFERROR(VLOOKUP($B$331,C_450,9,FALSE),DAY($B$331))</f>
        <v>26</v>
      </c>
      <c r="T331" s="188">
        <f>IFERROR(VLOOKUP($B$331,C_460,8,FALSE),DAY($B$331))</f>
        <v>26</v>
      </c>
      <c r="U331" s="188">
        <f>IFERROR(VLOOKUP($B$331,C_470,7,FALSE),DAY($B$331))</f>
        <v>26</v>
      </c>
      <c r="V331" s="188">
        <f>IFERROR(VLOOKUP($B$331,C_480,6,FALSE),DAY($B$331))</f>
        <v>26</v>
      </c>
      <c r="W331" s="188">
        <f>IFERROR(VLOOKUP($B$331,C_490,5,FALSE),DAY($B$331))</f>
        <v>26</v>
      </c>
      <c r="X331" s="188">
        <f>IFERROR(VLOOKUP($B$331,C_600,4,FALSE),DAY($B$331))</f>
        <v>26</v>
      </c>
      <c r="Y331" s="188">
        <f>IFERROR(VLOOKUP($B$331,C_610,3,FALSE),DAY($B$331))</f>
        <v>26</v>
      </c>
      <c r="Z331" s="188">
        <f>IFERROR(VLOOKUP($B$331,C_620,2,FALSE),DAY($B$331))</f>
        <v>26</v>
      </c>
    </row>
    <row r="332" spans="1:26">
      <c r="A332" s="128" t="s">
        <v>103</v>
      </c>
      <c r="B332" s="187">
        <v>42150</v>
      </c>
      <c r="C332" s="188" t="str">
        <f>IFERROR(VLOOKUP($B$332,C_100,25,FALSE),DAY($B$332))</f>
        <v>●</v>
      </c>
      <c r="D332" s="188" t="str">
        <f>IFERROR(VLOOKUP($B$332,C_120,24,FALSE),DAY($B$332))</f>
        <v>●</v>
      </c>
      <c r="E332" s="188" t="str">
        <f>IFERROR(VLOOKUP($B$332,C_130,23,FALSE),DAY($B$332))</f>
        <v>●</v>
      </c>
      <c r="F332" s="188">
        <f>IFERROR(VLOOKUP($B$332,C_400B,22,FALSE),DAY($B$332))</f>
        <v>27</v>
      </c>
      <c r="G332" s="188" t="str">
        <f>IFERROR(VLOOKUP($B$332,C_140,21,FALSE),DAY($B$332))</f>
        <v>●</v>
      </c>
      <c r="H332" s="188" t="str">
        <f>IFERROR(VLOOKUP($B$332,C_150,20,FALSE),DAY($B$332))</f>
        <v>●</v>
      </c>
      <c r="I332" s="188" t="str">
        <f>IFERROR(VLOOKUP($B$332,C_200,19,FALSE),DAY($B$332))</f>
        <v>●</v>
      </c>
      <c r="J332" s="188" t="str">
        <f>IFERROR(VLOOKUP($B$332,C_210,18,FALSE),DAY($B$332))</f>
        <v>●</v>
      </c>
      <c r="K332" s="188" t="str">
        <f>IFERROR(VLOOKUP($B$332,C_350,17,FALSE),DAY($B$332))</f>
        <v>●</v>
      </c>
      <c r="L332" s="188" t="str">
        <f>IFERROR(VLOOKUP($B$332,C_355,16,FALSE),DAY($B$332))</f>
        <v>●</v>
      </c>
      <c r="M332" s="188" t="str">
        <f>IFERROR(VLOOKUP($B$332,C_400,15,FALSE),DAY($B$332))</f>
        <v>●</v>
      </c>
      <c r="N332" s="188" t="str">
        <f>IFERROR(VLOOKUP($B$332,C_410,14,FALSE),DAY($B$332))</f>
        <v>●</v>
      </c>
      <c r="O332" s="188" t="str">
        <f>IFERROR(VLOOKUP($B$332,C_415,13,FALSE),DAY($B$332))</f>
        <v>●</v>
      </c>
      <c r="P332" s="188" t="str">
        <f>IFERROR(VLOOKUP($B$332,C_420,12,FALSE),DAY($B$332))</f>
        <v>●</v>
      </c>
      <c r="Q332" s="188" t="str">
        <f>IFERROR(VLOOKUP($B$332,C_430,11,FALSE),DAY($B$332))</f>
        <v>●</v>
      </c>
      <c r="R332" s="188" t="str">
        <f>IFERROR(VLOOKUP($B$332,C_440,10,FALSE),DAY($B$332))</f>
        <v>●</v>
      </c>
      <c r="S332" s="188" t="str">
        <f>IFERROR(VLOOKUP($B$332,C_450,9,FALSE),DAY($B$332))</f>
        <v>●</v>
      </c>
      <c r="T332" s="188" t="str">
        <f>IFERROR(VLOOKUP($B$332,C_460,8,FALSE),DAY($B$332))</f>
        <v>●</v>
      </c>
      <c r="U332" s="188" t="str">
        <f>IFERROR(VLOOKUP($B$332,C_470,7,FALSE),DAY($B$332))</f>
        <v>●</v>
      </c>
      <c r="V332" s="188" t="str">
        <f>IFERROR(VLOOKUP($B$332,C_480,6,FALSE),DAY($B$332))</f>
        <v>●</v>
      </c>
      <c r="W332" s="188" t="str">
        <f>IFERROR(VLOOKUP($B$332,C_490,5,FALSE),DAY($B$332))</f>
        <v>◯</v>
      </c>
      <c r="X332" s="188" t="str">
        <f>IFERROR(VLOOKUP($B$332,C_600,4,FALSE),DAY($B$332))</f>
        <v>●</v>
      </c>
      <c r="Y332" s="188" t="str">
        <f>IFERROR(VLOOKUP($B$332,C_610,3,FALSE),DAY($B$332))</f>
        <v>●</v>
      </c>
      <c r="Z332" s="188" t="str">
        <f>IFERROR(VLOOKUP($B$332,C_620,2,FALSE),DAY($B$332))</f>
        <v>●</v>
      </c>
    </row>
    <row r="333" spans="1:26">
      <c r="A333" s="128" t="s">
        <v>104</v>
      </c>
      <c r="B333" s="187">
        <v>42151</v>
      </c>
      <c r="C333" s="188">
        <f>IFERROR(VLOOKUP($B$333,C_100,25,FALSE),DAY($B$333))</f>
        <v>28</v>
      </c>
      <c r="D333" s="188">
        <f>IFERROR(VLOOKUP($B$333,C_120,24,FALSE),DAY($B$333))</f>
        <v>28</v>
      </c>
      <c r="E333" s="188">
        <f>IFERROR(VLOOKUP($B$333,C_130,23,FALSE),DAY($B$333))</f>
        <v>28</v>
      </c>
      <c r="F333" s="188">
        <f>IFERROR(VLOOKUP($B$333,C_400B,22,FALSE),DAY($B$333))</f>
        <v>28</v>
      </c>
      <c r="G333" s="188">
        <f>IFERROR(VLOOKUP($B$333,C_140,21,FALSE),DAY($B$333))</f>
        <v>28</v>
      </c>
      <c r="H333" s="188">
        <f>IFERROR(VLOOKUP($B$333,C_150,20,FALSE),DAY($B$333))</f>
        <v>28</v>
      </c>
      <c r="I333" s="188">
        <f>IFERROR(VLOOKUP($B$333,C_200,19,FALSE),DAY($B$333))</f>
        <v>28</v>
      </c>
      <c r="J333" s="188">
        <f>IFERROR(VLOOKUP($B$333,C_210,18,FALSE),DAY($B$333))</f>
        <v>28</v>
      </c>
      <c r="K333" s="188">
        <f>IFERROR(VLOOKUP($B$333,C_350,17,FALSE),DAY($B$333))</f>
        <v>28</v>
      </c>
      <c r="L333" s="188">
        <f>IFERROR(VLOOKUP($B$333,C_355,16,FALSE),DAY($B$333))</f>
        <v>28</v>
      </c>
      <c r="M333" s="188">
        <f>IFERROR(VLOOKUP($B$333,C_400,15,FALSE),DAY($B$333))</f>
        <v>28</v>
      </c>
      <c r="N333" s="188">
        <f>IFERROR(VLOOKUP($B$333,C_410,14,FALSE),DAY($B$333))</f>
        <v>28</v>
      </c>
      <c r="O333" s="188">
        <f>IFERROR(VLOOKUP($B$333,C_415,13,FALSE),DAY($B$333))</f>
        <v>28</v>
      </c>
      <c r="P333" s="188">
        <f>IFERROR(VLOOKUP($B$333,C_420,12,FALSE),DAY($B$333))</f>
        <v>28</v>
      </c>
      <c r="Q333" s="188">
        <f>IFERROR(VLOOKUP($B$333,C_430,11,FALSE),DAY($B$333))</f>
        <v>28</v>
      </c>
      <c r="R333" s="188">
        <f>IFERROR(VLOOKUP($B$333,C_440,10,FALSE),DAY($B$333))</f>
        <v>28</v>
      </c>
      <c r="S333" s="188">
        <f>IFERROR(VLOOKUP($B$333,C_450,9,FALSE),DAY($B$333))</f>
        <v>28</v>
      </c>
      <c r="T333" s="188">
        <f>IFERROR(VLOOKUP($B$333,C_460,8,FALSE),DAY($B$333))</f>
        <v>28</v>
      </c>
      <c r="U333" s="188">
        <f>IFERROR(VLOOKUP($B$333,C_470,7,FALSE),DAY($B$333))</f>
        <v>28</v>
      </c>
      <c r="V333" s="188">
        <f>IFERROR(VLOOKUP($B$333,C_480,6,FALSE),DAY($B$333))</f>
        <v>28</v>
      </c>
      <c r="W333" s="188">
        <f>IFERROR(VLOOKUP($B$333,C_490,5,FALSE),DAY($B$333))</f>
        <v>28</v>
      </c>
      <c r="X333" s="188">
        <f>IFERROR(VLOOKUP($B$333,C_600,4,FALSE),DAY($B$333))</f>
        <v>28</v>
      </c>
      <c r="Y333" s="188">
        <f>IFERROR(VLOOKUP($B$333,C_610,3,FALSE),DAY($B$333))</f>
        <v>28</v>
      </c>
      <c r="Z333" s="188">
        <f>IFERROR(VLOOKUP($B$333,C_620,2,FALSE),DAY($B$333))</f>
        <v>28</v>
      </c>
    </row>
    <row r="334" spans="1:26">
      <c r="A334" s="128" t="s">
        <v>105</v>
      </c>
      <c r="B334" s="187">
        <v>42152</v>
      </c>
      <c r="C334" s="188">
        <f>IFERROR(VLOOKUP($B$334,C_100,25,FALSE),DAY($B$334))</f>
        <v>29</v>
      </c>
      <c r="D334" s="188">
        <f>IFERROR(VLOOKUP($B$334,C_120,24,FALSE),DAY($B$334))</f>
        <v>29</v>
      </c>
      <c r="E334" s="188">
        <f>IFERROR(VLOOKUP($B$334,C_130,23,FALSE),DAY($B$334))</f>
        <v>29</v>
      </c>
      <c r="F334" s="188">
        <f>IFERROR(VLOOKUP($B$334,C_400B,22,FALSE),DAY($B$334))</f>
        <v>29</v>
      </c>
      <c r="G334" s="188">
        <f>IFERROR(VLOOKUP($B$334,C_140,21,FALSE),DAY($B$334))</f>
        <v>29</v>
      </c>
      <c r="H334" s="188">
        <f>IFERROR(VLOOKUP($B$334,C_150,20,FALSE),DAY($B$334))</f>
        <v>29</v>
      </c>
      <c r="I334" s="188">
        <f>IFERROR(VLOOKUP($B$334,C_200,19,FALSE),DAY($B$334))</f>
        <v>29</v>
      </c>
      <c r="J334" s="188">
        <f>IFERROR(VLOOKUP($B$334,C_210,18,FALSE),DAY($B$334))</f>
        <v>29</v>
      </c>
      <c r="K334" s="188">
        <f>IFERROR(VLOOKUP($B$334,C_350,17,FALSE),DAY($B$334))</f>
        <v>29</v>
      </c>
      <c r="L334" s="188">
        <f>IFERROR(VLOOKUP($B$334,C_355,16,FALSE),DAY($B$334))</f>
        <v>29</v>
      </c>
      <c r="M334" s="188" t="str">
        <f>IFERROR(VLOOKUP($B$334,C_400,15,FALSE),DAY($B$334))</f>
        <v></v>
      </c>
      <c r="N334" s="188">
        <f>IFERROR(VLOOKUP($B$334,C_410,14,FALSE),DAY($B$334))</f>
        <v>29</v>
      </c>
      <c r="O334" s="188" t="str">
        <f>IFERROR(VLOOKUP($B$334,C_415,13,FALSE),DAY($B$334))</f>
        <v></v>
      </c>
      <c r="P334" s="188">
        <f>IFERROR(VLOOKUP($B$334,C_420,12,FALSE),DAY($B$334))</f>
        <v>29</v>
      </c>
      <c r="Q334" s="188">
        <f>IFERROR(VLOOKUP($B$334,C_430,11,FALSE),DAY($B$334))</f>
        <v>29</v>
      </c>
      <c r="R334" s="188" t="str">
        <f>IFERROR(VLOOKUP($B$334,C_440,10,FALSE),DAY($B$334))</f>
        <v></v>
      </c>
      <c r="S334" s="188">
        <f>IFERROR(VLOOKUP($B$334,C_450,9,FALSE),DAY($B$334))</f>
        <v>29</v>
      </c>
      <c r="T334" s="188">
        <f>IFERROR(VLOOKUP($B$334,C_460,8,FALSE),DAY($B$334))</f>
        <v>29</v>
      </c>
      <c r="U334" s="188">
        <f>IFERROR(VLOOKUP($B$334,C_470,7,FALSE),DAY($B$334))</f>
        <v>29</v>
      </c>
      <c r="V334" s="188">
        <f>IFERROR(VLOOKUP($B$334,C_480,6,FALSE),DAY($B$334))</f>
        <v>29</v>
      </c>
      <c r="W334" s="188" t="str">
        <f>IFERROR(VLOOKUP($B$334,C_490,5,FALSE),DAY($B$334))</f>
        <v></v>
      </c>
      <c r="X334" s="188">
        <f>IFERROR(VLOOKUP($B$334,C_600,4,FALSE),DAY($B$334))</f>
        <v>29</v>
      </c>
      <c r="Y334" s="188">
        <f>IFERROR(VLOOKUP($B$334,C_610,3,FALSE),DAY($B$334))</f>
        <v>29</v>
      </c>
      <c r="Z334" s="188">
        <f>IFERROR(VLOOKUP($B$334,C_620,2,FALSE),DAY($B$334))</f>
        <v>29</v>
      </c>
    </row>
    <row r="335" spans="1:26">
      <c r="A335" s="128" t="s">
        <v>106</v>
      </c>
      <c r="B335" s="187">
        <v>42153</v>
      </c>
      <c r="C335" s="188">
        <f>IFERROR(VLOOKUP($B$335,C_100,25,FALSE),DAY($B$335))</f>
        <v>30</v>
      </c>
      <c r="D335" s="188">
        <f>IFERROR(VLOOKUP($B$335,C_120,24,FALSE),DAY($B$335))</f>
        <v>30</v>
      </c>
      <c r="E335" s="188">
        <f>IFERROR(VLOOKUP($B$335,C_130,23,FALSE),DAY($B$335))</f>
        <v>30</v>
      </c>
      <c r="F335" s="188">
        <f>IFERROR(VLOOKUP($B$335,C_400B,22,FALSE),DAY($B$335))</f>
        <v>30</v>
      </c>
      <c r="G335" s="188">
        <f>IFERROR(VLOOKUP($B$335,C_140,21,FALSE),DAY($B$335))</f>
        <v>30</v>
      </c>
      <c r="H335" s="188">
        <f>IFERROR(VLOOKUP($B$335,C_150,20,FALSE),DAY($B$335))</f>
        <v>30</v>
      </c>
      <c r="I335" s="188">
        <f>IFERROR(VLOOKUP($B$335,C_200,19,FALSE),DAY($B$335))</f>
        <v>30</v>
      </c>
      <c r="J335" s="188">
        <f>IFERROR(VLOOKUP($B$335,C_210,18,FALSE),DAY($B$335))</f>
        <v>30</v>
      </c>
      <c r="K335" s="188">
        <f>IFERROR(VLOOKUP($B$335,C_350,17,FALSE),DAY($B$335))</f>
        <v>30</v>
      </c>
      <c r="L335" s="188">
        <f>IFERROR(VLOOKUP($B$335,C_355,16,FALSE),DAY($B$335))</f>
        <v>30</v>
      </c>
      <c r="M335" s="188">
        <f>IFERROR(VLOOKUP($B$335,C_400,15,FALSE),DAY($B$335))</f>
        <v>30</v>
      </c>
      <c r="N335" s="188" t="str">
        <f>IFERROR(VLOOKUP($B$335,C_410,14,FALSE),DAY($B$335))</f>
        <v></v>
      </c>
      <c r="O335" s="188">
        <f>IFERROR(VLOOKUP($B$335,C_415,13,FALSE),DAY($B$335))</f>
        <v>30</v>
      </c>
      <c r="P335" s="188" t="str">
        <f>IFERROR(VLOOKUP($B$335,C_420,12,FALSE),DAY($B$335))</f>
        <v></v>
      </c>
      <c r="Q335" s="188" t="str">
        <f>IFERROR(VLOOKUP($B$335,C_430,11,FALSE),DAY($B$335))</f>
        <v></v>
      </c>
      <c r="R335" s="188">
        <f>IFERROR(VLOOKUP($B$335,C_440,10,FALSE),DAY($B$335))</f>
        <v>30</v>
      </c>
      <c r="S335" s="188">
        <f>IFERROR(VLOOKUP($B$335,C_450,9,FALSE),DAY($B$335))</f>
        <v>30</v>
      </c>
      <c r="T335" s="188">
        <f>IFERROR(VLOOKUP($B$335,C_460,8,FALSE),DAY($B$335))</f>
        <v>30</v>
      </c>
      <c r="U335" s="188" t="str">
        <f>IFERROR(VLOOKUP($B$335,C_470,7,FALSE),DAY($B$335))</f>
        <v></v>
      </c>
      <c r="V335" s="188">
        <f>IFERROR(VLOOKUP($B$335,C_480,6,FALSE),DAY($B$335))</f>
        <v>30</v>
      </c>
      <c r="W335" s="188">
        <f>IFERROR(VLOOKUP($B$335,C_490,5,FALSE),DAY($B$335))</f>
        <v>30</v>
      </c>
      <c r="X335" s="188">
        <f>IFERROR(VLOOKUP($B$335,C_600,4,FALSE),DAY($B$335))</f>
        <v>30</v>
      </c>
      <c r="Y335" s="188">
        <f>IFERROR(VLOOKUP($B$335,C_610,3,FALSE),DAY($B$335))</f>
        <v>30</v>
      </c>
      <c r="Z335" s="188">
        <f>IFERROR(VLOOKUP($B$335,C_620,2,FALSE),DAY($B$335))</f>
        <v>30</v>
      </c>
    </row>
    <row r="336" spans="1:26">
      <c r="A336" s="128" t="s">
        <v>107</v>
      </c>
      <c r="B336" s="187">
        <v>42154</v>
      </c>
      <c r="C336" s="188">
        <f>IFERROR(VLOOKUP($B$336,C_100,25,FALSE),DAY($B$336))</f>
        <v>31</v>
      </c>
      <c r="D336" s="188">
        <f>IFERROR(VLOOKUP($B$336,C_120,24,FALSE),DAY($B$336))</f>
        <v>31</v>
      </c>
      <c r="E336" s="188">
        <f>IFERROR(VLOOKUP($B$336,C_130,23,FALSE),DAY($B$336))</f>
        <v>31</v>
      </c>
      <c r="F336" s="188">
        <f>IFERROR(VLOOKUP($B$336,C_400B,22,FALSE),DAY($B$336))</f>
        <v>31</v>
      </c>
      <c r="G336" s="188">
        <f>IFERROR(VLOOKUP($B$336,C_140,21,FALSE),DAY($B$336))</f>
        <v>31</v>
      </c>
      <c r="H336" s="188">
        <f>IFERROR(VLOOKUP($B$336,C_150,20,FALSE),DAY($B$336))</f>
        <v>31</v>
      </c>
      <c r="I336" s="188">
        <f>IFERROR(VLOOKUP($B$336,C_200,19,FALSE),DAY($B$336))</f>
        <v>31</v>
      </c>
      <c r="J336" s="188">
        <f>IFERROR(VLOOKUP($B$336,C_210,18,FALSE),DAY($B$336))</f>
        <v>31</v>
      </c>
      <c r="K336" s="188">
        <f>IFERROR(VLOOKUP($B$336,C_350,17,FALSE),DAY($B$336))</f>
        <v>31</v>
      </c>
      <c r="L336" s="188">
        <f>IFERROR(VLOOKUP($B$336,C_355,16,FALSE),DAY($B$336))</f>
        <v>31</v>
      </c>
      <c r="M336" s="188">
        <f>IFERROR(VLOOKUP($B$336,C_400,15,FALSE),DAY($B$336))</f>
        <v>31</v>
      </c>
      <c r="N336" s="188">
        <f>IFERROR(VLOOKUP($B$336,C_410,14,FALSE),DAY($B$336))</f>
        <v>31</v>
      </c>
      <c r="O336" s="188">
        <f>IFERROR(VLOOKUP($B$336,C_415,13,FALSE),DAY($B$336))</f>
        <v>31</v>
      </c>
      <c r="P336" s="188">
        <f>IFERROR(VLOOKUP($B$336,C_420,12,FALSE),DAY($B$336))</f>
        <v>31</v>
      </c>
      <c r="Q336" s="188">
        <f>IFERROR(VLOOKUP($B$336,C_430,11,FALSE),DAY($B$336))</f>
        <v>31</v>
      </c>
      <c r="R336" s="188">
        <f>IFERROR(VLOOKUP($B$336,C_440,10,FALSE),DAY($B$336))</f>
        <v>31</v>
      </c>
      <c r="S336" s="188" t="str">
        <f>IFERROR(VLOOKUP($B$336,C_450,9,FALSE),DAY($B$336))</f>
        <v></v>
      </c>
      <c r="T336" s="188" t="str">
        <f>IFERROR(VLOOKUP($B$336,C_460,8,FALSE),DAY($B$336))</f>
        <v></v>
      </c>
      <c r="U336" s="188">
        <f>IFERROR(VLOOKUP($B$336,C_470,7,FALSE),DAY($B$336))</f>
        <v>31</v>
      </c>
      <c r="V336" s="188" t="str">
        <f>IFERROR(VLOOKUP($B$336,C_480,6,FALSE),DAY($B$336))</f>
        <v></v>
      </c>
      <c r="W336" s="188">
        <f>IFERROR(VLOOKUP($B$336,C_490,5,FALSE),DAY($B$336))</f>
        <v>31</v>
      </c>
      <c r="X336" s="188" t="str">
        <f>IFERROR(VLOOKUP($B$336,C_600,4,FALSE),DAY($B$336))</f>
        <v></v>
      </c>
      <c r="Y336" s="188">
        <f>IFERROR(VLOOKUP($B$336,C_610,3,FALSE),DAY($B$336))</f>
        <v>31</v>
      </c>
      <c r="Z336" s="188">
        <f>IFERROR(VLOOKUP($B$336,C_620,2,FALSE),DAY($B$336))</f>
        <v>31</v>
      </c>
    </row>
    <row r="337" spans="1:26">
      <c r="A337" s="182" t="s">
        <v>108</v>
      </c>
      <c r="B337" s="186">
        <v>42155</v>
      </c>
      <c r="C337" s="188">
        <f>IFERROR(VLOOKUP($B$337,C_100,25,FALSE),DAY($B$337))</f>
        <v>1</v>
      </c>
      <c r="D337" s="188">
        <f>IFERROR(VLOOKUP($B$337,C_120,24,FALSE),DAY($B$337))</f>
        <v>1</v>
      </c>
      <c r="E337" s="188">
        <f>IFERROR(VLOOKUP($B$337,C_130,23,FALSE),DAY($B$337))</f>
        <v>1</v>
      </c>
      <c r="F337" s="188">
        <f>IFERROR(VLOOKUP($B$337,C_400B,22,FALSE),DAY($B$337))</f>
        <v>1</v>
      </c>
      <c r="G337" s="188">
        <f>IFERROR(VLOOKUP($B$337,C_140,21,FALSE),DAY($B$337))</f>
        <v>1</v>
      </c>
      <c r="H337" s="188">
        <f>IFERROR(VLOOKUP($B$337,C_150,20,FALSE),DAY($B$337))</f>
        <v>1</v>
      </c>
      <c r="I337" s="188">
        <f>IFERROR(VLOOKUP($B$337,C_200,19,FALSE),DAY($B$337))</f>
        <v>1</v>
      </c>
      <c r="J337" s="188">
        <f>IFERROR(VLOOKUP($B$337,C_210,18,FALSE),DAY($B$337))</f>
        <v>1</v>
      </c>
      <c r="K337" s="188">
        <f>IFERROR(VLOOKUP($B$337,C_350,17,FALSE),DAY($B$337))</f>
        <v>1</v>
      </c>
      <c r="L337" s="188">
        <f>IFERROR(VLOOKUP($B$337,C_355,16,FALSE),DAY($B$337))</f>
        <v>1</v>
      </c>
      <c r="M337" s="188">
        <f>IFERROR(VLOOKUP($B$337,C_400,15,FALSE),DAY($B$337))</f>
        <v>1</v>
      </c>
      <c r="N337" s="188">
        <f>IFERROR(VLOOKUP($B$337,C_410,14,FALSE),DAY($B$337))</f>
        <v>1</v>
      </c>
      <c r="O337" s="188">
        <f>IFERROR(VLOOKUP($B$337,C_415,13,FALSE),DAY($B$337))</f>
        <v>1</v>
      </c>
      <c r="P337" s="188">
        <f>IFERROR(VLOOKUP($B$337,C_420,12,FALSE),DAY($B$337))</f>
        <v>1</v>
      </c>
      <c r="Q337" s="188">
        <f>IFERROR(VLOOKUP($B$337,C_430,11,FALSE),DAY($B$337))</f>
        <v>1</v>
      </c>
      <c r="R337" s="188">
        <f>IFERROR(VLOOKUP($B$337,C_440,10,FALSE),DAY($B$337))</f>
        <v>1</v>
      </c>
      <c r="S337" s="188">
        <f>IFERROR(VLOOKUP($B$337,C_450,9,FALSE),DAY($B$337))</f>
        <v>1</v>
      </c>
      <c r="T337" s="188">
        <f>IFERROR(VLOOKUP($B$337,C_460,8,FALSE),DAY($B$337))</f>
        <v>1</v>
      </c>
      <c r="U337" s="188">
        <f>IFERROR(VLOOKUP($B$337,C_470,7,FALSE),DAY($B$337))</f>
        <v>1</v>
      </c>
      <c r="V337" s="188">
        <f>IFERROR(VLOOKUP($B$337,C_480,6,FALSE),DAY($B$337))</f>
        <v>1</v>
      </c>
      <c r="W337" s="188">
        <f>IFERROR(VLOOKUP($B$337,C_490,5,FALSE),DAY($B$337))</f>
        <v>1</v>
      </c>
      <c r="X337" s="188">
        <f>IFERROR(VLOOKUP($B$337,C_600,4,FALSE),DAY($B$337))</f>
        <v>1</v>
      </c>
      <c r="Y337" s="188">
        <f>IFERROR(VLOOKUP($B$337,C_610,3,FALSE),DAY($B$337))</f>
        <v>1</v>
      </c>
      <c r="Z337" s="188">
        <f>IFERROR(VLOOKUP($B$337,C_620,2,FALSE),DAY($B$337))</f>
        <v>1</v>
      </c>
    </row>
    <row r="338" spans="1:26">
      <c r="A338" s="182" t="s">
        <v>102</v>
      </c>
      <c r="B338" s="186">
        <v>42156</v>
      </c>
      <c r="C338" s="188">
        <f>IFERROR(VLOOKUP($B$338,C_100,25,FALSE),DAY($B$338))</f>
        <v>2</v>
      </c>
      <c r="D338" s="188">
        <f>IFERROR(VLOOKUP($B$338,C_120,24,FALSE),DAY($B$338))</f>
        <v>2</v>
      </c>
      <c r="E338" s="188">
        <f>IFERROR(VLOOKUP($B$338,C_130,23,FALSE),DAY($B$338))</f>
        <v>2</v>
      </c>
      <c r="F338" s="188">
        <f>IFERROR(VLOOKUP($B$338,C_400B,22,FALSE),DAY($B$338))</f>
        <v>2</v>
      </c>
      <c r="G338" s="188">
        <f>IFERROR(VLOOKUP($B$338,C_140,21,FALSE),DAY($B$338))</f>
        <v>2</v>
      </c>
      <c r="H338" s="188">
        <f>IFERROR(VLOOKUP($B$338,C_150,20,FALSE),DAY($B$338))</f>
        <v>2</v>
      </c>
      <c r="I338" s="188">
        <f>IFERROR(VLOOKUP($B$338,C_200,19,FALSE),DAY($B$338))</f>
        <v>2</v>
      </c>
      <c r="J338" s="188">
        <f>IFERROR(VLOOKUP($B$338,C_210,18,FALSE),DAY($B$338))</f>
        <v>2</v>
      </c>
      <c r="K338" s="188">
        <f>IFERROR(VLOOKUP($B$338,C_350,17,FALSE),DAY($B$338))</f>
        <v>2</v>
      </c>
      <c r="L338" s="188">
        <f>IFERROR(VLOOKUP($B$338,C_355,16,FALSE),DAY($B$338))</f>
        <v>2</v>
      </c>
      <c r="M338" s="188">
        <f>IFERROR(VLOOKUP($B$338,C_400,15,FALSE),DAY($B$338))</f>
        <v>2</v>
      </c>
      <c r="N338" s="188">
        <f>IFERROR(VLOOKUP($B$338,C_410,14,FALSE),DAY($B$338))</f>
        <v>2</v>
      </c>
      <c r="O338" s="188">
        <f>IFERROR(VLOOKUP($B$338,C_415,13,FALSE),DAY($B$338))</f>
        <v>2</v>
      </c>
      <c r="P338" s="188">
        <f>IFERROR(VLOOKUP($B$338,C_420,12,FALSE),DAY($B$338))</f>
        <v>2</v>
      </c>
      <c r="Q338" s="188">
        <f>IFERROR(VLOOKUP($B$338,C_430,11,FALSE),DAY($B$338))</f>
        <v>2</v>
      </c>
      <c r="R338" s="188">
        <f>IFERROR(VLOOKUP($B$338,C_440,10,FALSE),DAY($B$338))</f>
        <v>2</v>
      </c>
      <c r="S338" s="188">
        <f>IFERROR(VLOOKUP($B$338,C_450,9,FALSE),DAY($B$338))</f>
        <v>2</v>
      </c>
      <c r="T338" s="188">
        <f>IFERROR(VLOOKUP($B$338,C_460,8,FALSE),DAY($B$338))</f>
        <v>2</v>
      </c>
      <c r="U338" s="188">
        <f>IFERROR(VLOOKUP($B$338,C_470,7,FALSE),DAY($B$338))</f>
        <v>2</v>
      </c>
      <c r="V338" s="188">
        <f>IFERROR(VLOOKUP($B$338,C_480,6,FALSE),DAY($B$338))</f>
        <v>2</v>
      </c>
      <c r="W338" s="188">
        <f>IFERROR(VLOOKUP($B$338,C_490,5,FALSE),DAY($B$338))</f>
        <v>2</v>
      </c>
      <c r="X338" s="188">
        <f>IFERROR(VLOOKUP($B$338,C_600,4,FALSE),DAY($B$338))</f>
        <v>2</v>
      </c>
      <c r="Y338" s="188">
        <f>IFERROR(VLOOKUP($B$338,C_610,3,FALSE),DAY($B$338))</f>
        <v>2</v>
      </c>
      <c r="Z338" s="188">
        <f>IFERROR(VLOOKUP($B$338,C_620,2,FALSE),DAY($B$338))</f>
        <v>2</v>
      </c>
    </row>
    <row r="339" spans="1:26">
      <c r="A339" s="128" t="s">
        <v>103</v>
      </c>
      <c r="B339" s="187">
        <v>42157</v>
      </c>
      <c r="C339" s="188">
        <f>IFERROR(VLOOKUP($B$339,C_100,25,FALSE),DAY($B$339))</f>
        <v>3</v>
      </c>
      <c r="D339" s="188">
        <f>IFERROR(VLOOKUP($B$339,C_120,24,FALSE),DAY($B$339))</f>
        <v>3</v>
      </c>
      <c r="E339" s="188">
        <f>IFERROR(VLOOKUP($B$339,C_130,23,FALSE),DAY($B$339))</f>
        <v>3</v>
      </c>
      <c r="F339" s="342" t="s">
        <v>1377</v>
      </c>
      <c r="G339" s="188">
        <f>IFERROR(VLOOKUP($B$339,C_140,21,FALSE),DAY($B$339))</f>
        <v>3</v>
      </c>
      <c r="H339" s="188">
        <f>IFERROR(VLOOKUP($B$339,C_150,20,FALSE),DAY($B$339))</f>
        <v>3</v>
      </c>
      <c r="I339" s="188">
        <f>IFERROR(VLOOKUP($B$339,C_200,19,FALSE),DAY($B$339))</f>
        <v>3</v>
      </c>
      <c r="J339" s="188">
        <f>IFERROR(VLOOKUP($B$339,C_210,18,FALSE),DAY($B$339))</f>
        <v>3</v>
      </c>
      <c r="K339" s="188">
        <f>IFERROR(VLOOKUP($B$339,C_350,17,FALSE),DAY($B$339))</f>
        <v>3</v>
      </c>
      <c r="L339" s="188">
        <f>IFERROR(VLOOKUP($B$339,C_355,16,FALSE),DAY($B$339))</f>
        <v>3</v>
      </c>
      <c r="M339" s="188">
        <f>IFERROR(VLOOKUP($B$339,C_400,15,FALSE),DAY($B$339))</f>
        <v>3</v>
      </c>
      <c r="N339" s="188">
        <f>IFERROR(VLOOKUP($B$339,C_410,14,FALSE),DAY($B$339))</f>
        <v>3</v>
      </c>
      <c r="O339" s="188">
        <f>IFERROR(VLOOKUP($B$339,C_415,13,FALSE),DAY($B$339))</f>
        <v>3</v>
      </c>
      <c r="P339" s="188">
        <f>IFERROR(VLOOKUP($B$339,C_420,12,FALSE),DAY($B$339))</f>
        <v>3</v>
      </c>
      <c r="Q339" s="188">
        <f>IFERROR(VLOOKUP($B$339,C_430,11,FALSE),DAY($B$339))</f>
        <v>3</v>
      </c>
      <c r="R339" s="188">
        <f>IFERROR(VLOOKUP($B$339,C_440,10,FALSE),DAY($B$339))</f>
        <v>3</v>
      </c>
      <c r="S339" s="188">
        <f>IFERROR(VLOOKUP($B$339,C_450,9,FALSE),DAY($B$339))</f>
        <v>3</v>
      </c>
      <c r="T339" s="188">
        <f>IFERROR(VLOOKUP($B$339,C_460,8,FALSE),DAY($B$339))</f>
        <v>3</v>
      </c>
      <c r="U339" s="188">
        <f>IFERROR(VLOOKUP($B$339,C_470,7,FALSE),DAY($B$339))</f>
        <v>3</v>
      </c>
      <c r="V339" s="188">
        <f>IFERROR(VLOOKUP($B$339,C_480,6,FALSE),DAY($B$339))</f>
        <v>3</v>
      </c>
      <c r="W339" s="188">
        <f>IFERROR(VLOOKUP($B$339,C_490,5,FALSE),DAY($B$339))</f>
        <v>3</v>
      </c>
      <c r="X339" s="188">
        <f>IFERROR(VLOOKUP($B$339,C_600,4,FALSE),DAY($B$339))</f>
        <v>3</v>
      </c>
      <c r="Y339" s="188">
        <f>IFERROR(VLOOKUP($B$339,C_610,3,FALSE),DAY($B$339))</f>
        <v>3</v>
      </c>
      <c r="Z339" s="188">
        <f>IFERROR(VLOOKUP($B$339,C_620,2,FALSE),DAY($B$339))</f>
        <v>3</v>
      </c>
    </row>
    <row r="340" spans="1:26">
      <c r="A340" s="128" t="s">
        <v>104</v>
      </c>
      <c r="B340" s="187">
        <v>42158</v>
      </c>
      <c r="C340" s="188">
        <f>IFERROR(VLOOKUP($B$340,C_100,25,FALSE),DAY($B$340))</f>
        <v>4</v>
      </c>
      <c r="D340" s="188">
        <f>IFERROR(VLOOKUP($B$340,C_120,24,FALSE),DAY($B$340))</f>
        <v>4</v>
      </c>
      <c r="E340" s="188">
        <f>IFERROR(VLOOKUP($B$340,C_130,23,FALSE),DAY($B$340))</f>
        <v>4</v>
      </c>
      <c r="F340" s="188">
        <f>IFERROR(VLOOKUP($B$340,C_400B,22,FALSE),DAY($B$340))</f>
        <v>4</v>
      </c>
      <c r="G340" s="188">
        <f>IFERROR(VLOOKUP($B$340,C_140,21,FALSE),DAY($B$340))</f>
        <v>4</v>
      </c>
      <c r="H340" s="188">
        <f>IFERROR(VLOOKUP($B$340,C_150,20,FALSE),DAY($B$340))</f>
        <v>4</v>
      </c>
      <c r="I340" s="188">
        <f>IFERROR(VLOOKUP($B$340,C_200,19,FALSE),DAY($B$340))</f>
        <v>4</v>
      </c>
      <c r="J340" s="188">
        <f>IFERROR(VLOOKUP($B$340,C_210,18,FALSE),DAY($B$340))</f>
        <v>4</v>
      </c>
      <c r="K340" s="188">
        <f>IFERROR(VLOOKUP($B$340,C_350,17,FALSE),DAY($B$340))</f>
        <v>4</v>
      </c>
      <c r="L340" s="188">
        <f>IFERROR(VLOOKUP($B$340,C_355,16,FALSE),DAY($B$340))</f>
        <v>4</v>
      </c>
      <c r="M340" s="188">
        <f>IFERROR(VLOOKUP($B$340,C_400,15,FALSE),DAY($B$340))</f>
        <v>4</v>
      </c>
      <c r="N340" s="188">
        <f>IFERROR(VLOOKUP($B$340,C_410,14,FALSE),DAY($B$340))</f>
        <v>4</v>
      </c>
      <c r="O340" s="188">
        <f>IFERROR(VLOOKUP($B$340,C_415,13,FALSE),DAY($B$340))</f>
        <v>4</v>
      </c>
      <c r="P340" s="188">
        <f>IFERROR(VLOOKUP($B$340,C_420,12,FALSE),DAY($B$340))</f>
        <v>4</v>
      </c>
      <c r="Q340" s="188">
        <f>IFERROR(VLOOKUP($B$340,C_430,11,FALSE),DAY($B$340))</f>
        <v>4</v>
      </c>
      <c r="R340" s="188">
        <f>IFERROR(VLOOKUP($B$340,C_440,10,FALSE),DAY($B$340))</f>
        <v>4</v>
      </c>
      <c r="S340" s="188">
        <f>IFERROR(VLOOKUP($B$340,C_450,9,FALSE),DAY($B$340))</f>
        <v>4</v>
      </c>
      <c r="T340" s="188">
        <f>IFERROR(VLOOKUP($B$340,C_460,8,FALSE),DAY($B$340))</f>
        <v>4</v>
      </c>
      <c r="U340" s="188">
        <f>IFERROR(VLOOKUP($B$340,C_470,7,FALSE),DAY($B$340))</f>
        <v>4</v>
      </c>
      <c r="V340" s="188">
        <f>IFERROR(VLOOKUP($B$340,C_480,6,FALSE),DAY($B$340))</f>
        <v>4</v>
      </c>
      <c r="W340" s="188">
        <f>IFERROR(VLOOKUP($B$340,C_490,5,FALSE),DAY($B$340))</f>
        <v>4</v>
      </c>
      <c r="X340" s="188">
        <f>IFERROR(VLOOKUP($B$340,C_600,4,FALSE),DAY($B$340))</f>
        <v>4</v>
      </c>
      <c r="Y340" s="188">
        <f>IFERROR(VLOOKUP($B$340,C_610,3,FALSE),DAY($B$340))</f>
        <v>4</v>
      </c>
      <c r="Z340" s="188">
        <f>IFERROR(VLOOKUP($B$340,C_620,2,FALSE),DAY($B$340))</f>
        <v>4</v>
      </c>
    </row>
    <row r="341" spans="1:26">
      <c r="A341" s="128" t="s">
        <v>105</v>
      </c>
      <c r="B341" s="187">
        <v>42159</v>
      </c>
      <c r="C341" s="188">
        <f>IFERROR(VLOOKUP($B$341,C_100,25,FALSE),DAY($B$341))</f>
        <v>5</v>
      </c>
      <c r="D341" s="188">
        <f>IFERROR(VLOOKUP($B$341,C_120,24,FALSE),DAY($B$341))</f>
        <v>5</v>
      </c>
      <c r="E341" s="188">
        <f>IFERROR(VLOOKUP($B$341,C_130,23,FALSE),DAY($B$341))</f>
        <v>5</v>
      </c>
      <c r="F341" s="188">
        <f>IFERROR(VLOOKUP($B$341,C_400B,22,FALSE),DAY($B$341))</f>
        <v>5</v>
      </c>
      <c r="G341" s="188">
        <f>IFERROR(VLOOKUP($B$341,C_140,21,FALSE),DAY($B$341))</f>
        <v>5</v>
      </c>
      <c r="H341" s="188">
        <f>IFERROR(VLOOKUP($B$341,C_150,20,FALSE),DAY($B$341))</f>
        <v>5</v>
      </c>
      <c r="I341" s="188">
        <f>IFERROR(VLOOKUP($B$341,C_200,19,FALSE),DAY($B$341))</f>
        <v>5</v>
      </c>
      <c r="J341" s="188">
        <f>IFERROR(VLOOKUP($B$341,C_210,18,FALSE),DAY($B$341))</f>
        <v>5</v>
      </c>
      <c r="K341" s="188" t="str">
        <f>IFERROR(VLOOKUP($B$341,C_350,17,FALSE),DAY($B$341))</f>
        <v></v>
      </c>
      <c r="L341" s="188">
        <f>IFERROR(VLOOKUP($B$341,C_355,16,FALSE),DAY($B$341))</f>
        <v>5</v>
      </c>
      <c r="M341" s="188">
        <f>IFERROR(VLOOKUP($B$341,C_400,15,FALSE),DAY($B$341))</f>
        <v>5</v>
      </c>
      <c r="N341" s="188">
        <f>IFERROR(VLOOKUP($B$341,C_410,14,FALSE),DAY($B$341))</f>
        <v>5</v>
      </c>
      <c r="O341" s="188">
        <f>IFERROR(VLOOKUP($B$341,C_415,13,FALSE),DAY($B$341))</f>
        <v>5</v>
      </c>
      <c r="P341" s="188">
        <f>IFERROR(VLOOKUP($B$341,C_420,12,FALSE),DAY($B$341))</f>
        <v>5</v>
      </c>
      <c r="Q341" s="188">
        <f>IFERROR(VLOOKUP($B$341,C_430,11,FALSE),DAY($B$341))</f>
        <v>5</v>
      </c>
      <c r="R341" s="188">
        <f>IFERROR(VLOOKUP($B$341,C_440,10,FALSE),DAY($B$341))</f>
        <v>5</v>
      </c>
      <c r="S341" s="188">
        <f>IFERROR(VLOOKUP($B$341,C_450,9,FALSE),DAY($B$341))</f>
        <v>5</v>
      </c>
      <c r="T341" s="188">
        <f>IFERROR(VLOOKUP($B$341,C_460,8,FALSE),DAY($B$341))</f>
        <v>5</v>
      </c>
      <c r="U341" s="188">
        <f>IFERROR(VLOOKUP($B$341,C_470,7,FALSE),DAY($B$341))</f>
        <v>5</v>
      </c>
      <c r="V341" s="188">
        <f>IFERROR(VLOOKUP($B$341,C_480,6,FALSE),DAY($B$341))</f>
        <v>5</v>
      </c>
      <c r="W341" s="188">
        <f>IFERROR(VLOOKUP($B$341,C_490,5,FALSE),DAY($B$341))</f>
        <v>5</v>
      </c>
      <c r="X341" s="188">
        <f>IFERROR(VLOOKUP($B$341,C_600,4,FALSE),DAY($B$341))</f>
        <v>5</v>
      </c>
      <c r="Y341" s="188">
        <f>IFERROR(VLOOKUP($B$341,C_610,3,FALSE),DAY($B$341))</f>
        <v>5</v>
      </c>
      <c r="Z341" s="188">
        <f>IFERROR(VLOOKUP($B$341,C_620,2,FALSE),DAY($B$341))</f>
        <v>5</v>
      </c>
    </row>
    <row r="342" spans="1:26">
      <c r="A342" s="128" t="s">
        <v>106</v>
      </c>
      <c r="B342" s="187">
        <v>42160</v>
      </c>
      <c r="C342" s="188">
        <f>IFERROR(VLOOKUP($B$342,C_100,25,FALSE),DAY($B$342))</f>
        <v>6</v>
      </c>
      <c r="D342" s="188">
        <f>IFERROR(VLOOKUP($B$342,C_120,24,FALSE),DAY($B$342))</f>
        <v>6</v>
      </c>
      <c r="E342" s="188">
        <f>IFERROR(VLOOKUP($B$342,C_130,23,FALSE),DAY($B$342))</f>
        <v>6</v>
      </c>
      <c r="F342" s="188">
        <f>IFERROR(VLOOKUP($B$342,C_400B,22,FALSE),DAY($B$342))</f>
        <v>6</v>
      </c>
      <c r="G342" s="188">
        <f>IFERROR(VLOOKUP($B$342,C_140,21,FALSE),DAY($B$342))</f>
        <v>6</v>
      </c>
      <c r="H342" s="188">
        <f>IFERROR(VLOOKUP($B$342,C_150,20,FALSE),DAY($B$342))</f>
        <v>6</v>
      </c>
      <c r="I342" s="188">
        <f>IFERROR(VLOOKUP($B$342,C_200,19,FALSE),DAY($B$342))</f>
        <v>6</v>
      </c>
      <c r="J342" s="188">
        <f>IFERROR(VLOOKUP($B$342,C_210,18,FALSE),DAY($B$342))</f>
        <v>6</v>
      </c>
      <c r="K342" s="188">
        <f>IFERROR(VLOOKUP($B$342,C_350,17,FALSE),DAY($B$342))</f>
        <v>6</v>
      </c>
      <c r="L342" s="188">
        <f>IFERROR(VLOOKUP($B$342,C_355,16,FALSE),DAY($B$342))</f>
        <v>6</v>
      </c>
      <c r="M342" s="188">
        <f>IFERROR(VLOOKUP($B$342,C_400,15,FALSE),DAY($B$342))</f>
        <v>6</v>
      </c>
      <c r="N342" s="188">
        <f>IFERROR(VLOOKUP($B$342,C_410,14,FALSE),DAY($B$342))</f>
        <v>6</v>
      </c>
      <c r="O342" s="188">
        <f>IFERROR(VLOOKUP($B$342,C_415,13,FALSE),DAY($B$342))</f>
        <v>6</v>
      </c>
      <c r="P342" s="188">
        <f>IFERROR(VLOOKUP($B$342,C_420,12,FALSE),DAY($B$342))</f>
        <v>6</v>
      </c>
      <c r="Q342" s="188">
        <f>IFERROR(VLOOKUP($B$342,C_430,11,FALSE),DAY($B$342))</f>
        <v>6</v>
      </c>
      <c r="R342" s="188">
        <f>IFERROR(VLOOKUP($B$342,C_440,10,FALSE),DAY($B$342))</f>
        <v>6</v>
      </c>
      <c r="S342" s="188">
        <f>IFERROR(VLOOKUP($B$342,C_450,9,FALSE),DAY($B$342))</f>
        <v>6</v>
      </c>
      <c r="T342" s="188">
        <f>IFERROR(VLOOKUP($B$342,C_460,8,FALSE),DAY($B$342))</f>
        <v>6</v>
      </c>
      <c r="U342" s="188">
        <f>IFERROR(VLOOKUP($B$342,C_470,7,FALSE),DAY($B$342))</f>
        <v>6</v>
      </c>
      <c r="V342" s="188">
        <f>IFERROR(VLOOKUP($B$342,C_480,6,FALSE),DAY($B$342))</f>
        <v>6</v>
      </c>
      <c r="W342" s="188">
        <f>IFERROR(VLOOKUP($B$342,C_490,5,FALSE),DAY($B$342))</f>
        <v>6</v>
      </c>
      <c r="X342" s="188">
        <f>IFERROR(VLOOKUP($B$342,C_600,4,FALSE),DAY($B$342))</f>
        <v>6</v>
      </c>
      <c r="Y342" s="188">
        <f>IFERROR(VLOOKUP($B$342,C_610,3,FALSE),DAY($B$342))</f>
        <v>6</v>
      </c>
      <c r="Z342" s="188">
        <f>IFERROR(VLOOKUP($B$342,C_620,2,FALSE),DAY($B$342))</f>
        <v>6</v>
      </c>
    </row>
    <row r="343" spans="1:26">
      <c r="A343" s="128" t="s">
        <v>107</v>
      </c>
      <c r="B343" s="187">
        <v>42161</v>
      </c>
      <c r="C343" s="188">
        <f>IFERROR(VLOOKUP($B$343,C_100,25,FALSE),DAY($B$343))</f>
        <v>7</v>
      </c>
      <c r="D343" s="188">
        <f>IFERROR(VLOOKUP($B$343,C_120,24,FALSE),DAY($B$343))</f>
        <v>7</v>
      </c>
      <c r="E343" s="188">
        <f>IFERROR(VLOOKUP($B$343,C_130,23,FALSE),DAY($B$343))</f>
        <v>7</v>
      </c>
      <c r="F343" s="188">
        <f>IFERROR(VLOOKUP($B$343,C_400B,22,FALSE),DAY($B$343))</f>
        <v>7</v>
      </c>
      <c r="G343" s="188">
        <f>IFERROR(VLOOKUP($B$343,C_140,21,FALSE),DAY($B$343))</f>
        <v>7</v>
      </c>
      <c r="H343" s="188">
        <f>IFERROR(VLOOKUP($B$343,C_150,20,FALSE),DAY($B$343))</f>
        <v>7</v>
      </c>
      <c r="I343" s="188">
        <f>IFERROR(VLOOKUP($B$343,C_200,19,FALSE),DAY($B$343))</f>
        <v>7</v>
      </c>
      <c r="J343" s="188">
        <f>IFERROR(VLOOKUP($B$343,C_210,18,FALSE),DAY($B$343))</f>
        <v>7</v>
      </c>
      <c r="K343" s="188">
        <f>IFERROR(VLOOKUP($B$343,C_350,17,FALSE),DAY($B$343))</f>
        <v>7</v>
      </c>
      <c r="L343" s="188">
        <f>IFERROR(VLOOKUP($B$343,C_355,16,FALSE),DAY($B$343))</f>
        <v>7</v>
      </c>
      <c r="M343" s="188">
        <f>IFERROR(VLOOKUP($B$343,C_400,15,FALSE),DAY($B$343))</f>
        <v>7</v>
      </c>
      <c r="N343" s="188">
        <f>IFERROR(VLOOKUP($B$343,C_410,14,FALSE),DAY($B$343))</f>
        <v>7</v>
      </c>
      <c r="O343" s="188">
        <f>IFERROR(VLOOKUP($B$343,C_415,13,FALSE),DAY($B$343))</f>
        <v>7</v>
      </c>
      <c r="P343" s="188">
        <f>IFERROR(VLOOKUP($B$343,C_420,12,FALSE),DAY($B$343))</f>
        <v>7</v>
      </c>
      <c r="Q343" s="188">
        <f>IFERROR(VLOOKUP($B$343,C_430,11,FALSE),DAY($B$343))</f>
        <v>7</v>
      </c>
      <c r="R343" s="188">
        <f>IFERROR(VLOOKUP($B$343,C_440,10,FALSE),DAY($B$343))</f>
        <v>7</v>
      </c>
      <c r="S343" s="188">
        <f>IFERROR(VLOOKUP($B$343,C_450,9,FALSE),DAY($B$343))</f>
        <v>7</v>
      </c>
      <c r="T343" s="188">
        <f>IFERROR(VLOOKUP($B$343,C_460,8,FALSE),DAY($B$343))</f>
        <v>7</v>
      </c>
      <c r="U343" s="188">
        <f>IFERROR(VLOOKUP($B$343,C_470,7,FALSE),DAY($B$343))</f>
        <v>7</v>
      </c>
      <c r="V343" s="188">
        <f>IFERROR(VLOOKUP($B$343,C_480,6,FALSE),DAY($B$343))</f>
        <v>7</v>
      </c>
      <c r="W343" s="188">
        <f>IFERROR(VLOOKUP($B$343,C_490,5,FALSE),DAY($B$343))</f>
        <v>7</v>
      </c>
      <c r="X343" s="188">
        <f>IFERROR(VLOOKUP($B$343,C_600,4,FALSE),DAY($B$343))</f>
        <v>7</v>
      </c>
      <c r="Y343" s="188">
        <f>IFERROR(VLOOKUP($B$343,C_610,3,FALSE),DAY($B$343))</f>
        <v>7</v>
      </c>
      <c r="Z343" s="188">
        <f>IFERROR(VLOOKUP($B$343,C_620,2,FALSE),DAY($B$343))</f>
        <v>7</v>
      </c>
    </row>
    <row r="344" spans="1:26">
      <c r="A344" s="182" t="s">
        <v>108</v>
      </c>
      <c r="B344" s="186">
        <v>42162</v>
      </c>
      <c r="C344" s="188">
        <f>IFERROR(VLOOKUP($B$344,C_100,25,FALSE),DAY($B$344))</f>
        <v>8</v>
      </c>
      <c r="D344" s="188">
        <f>IFERROR(VLOOKUP($B$344,C_120,24,FALSE),DAY($B$344))</f>
        <v>8</v>
      </c>
      <c r="E344" s="188">
        <f>IFERROR(VLOOKUP($B$344,C_130,23,FALSE),DAY($B$344))</f>
        <v>8</v>
      </c>
      <c r="F344" s="188">
        <f>IFERROR(VLOOKUP($B$344,C_400B,22,FALSE),DAY($B$344))</f>
        <v>8</v>
      </c>
      <c r="G344" s="188">
        <f>IFERROR(VLOOKUP($B$344,C_140,21,FALSE),DAY($B$344))</f>
        <v>8</v>
      </c>
      <c r="H344" s="188">
        <f>IFERROR(VLOOKUP($B$344,C_150,20,FALSE),DAY($B$344))</f>
        <v>8</v>
      </c>
      <c r="I344" s="188">
        <f>IFERROR(VLOOKUP($B$344,C_200,19,FALSE),DAY($B$344))</f>
        <v>8</v>
      </c>
      <c r="J344" s="188">
        <f>IFERROR(VLOOKUP($B$344,C_210,18,FALSE),DAY($B$344))</f>
        <v>8</v>
      </c>
      <c r="K344" s="188">
        <f>IFERROR(VLOOKUP($B$344,C_350,17,FALSE),DAY($B$344))</f>
        <v>8</v>
      </c>
      <c r="L344" s="188">
        <f>IFERROR(VLOOKUP($B$344,C_355,16,FALSE),DAY($B$344))</f>
        <v>8</v>
      </c>
      <c r="M344" s="188">
        <f>IFERROR(VLOOKUP($B$344,C_400,15,FALSE),DAY($B$344))</f>
        <v>8</v>
      </c>
      <c r="N344" s="188">
        <f>IFERROR(VLOOKUP($B$344,C_410,14,FALSE),DAY($B$344))</f>
        <v>8</v>
      </c>
      <c r="O344" s="188">
        <f>IFERROR(VLOOKUP($B$344,C_415,13,FALSE),DAY($B$344))</f>
        <v>8</v>
      </c>
      <c r="P344" s="188">
        <f>IFERROR(VLOOKUP($B$344,C_420,12,FALSE),DAY($B$344))</f>
        <v>8</v>
      </c>
      <c r="Q344" s="188">
        <f>IFERROR(VLOOKUP($B$344,C_430,11,FALSE),DAY($B$344))</f>
        <v>8</v>
      </c>
      <c r="R344" s="188">
        <f>IFERROR(VLOOKUP($B$344,C_440,10,FALSE),DAY($B$344))</f>
        <v>8</v>
      </c>
      <c r="S344" s="188">
        <f>IFERROR(VLOOKUP($B$344,C_450,9,FALSE),DAY($B$344))</f>
        <v>8</v>
      </c>
      <c r="T344" s="188">
        <f>IFERROR(VLOOKUP($B$344,C_460,8,FALSE),DAY($B$344))</f>
        <v>8</v>
      </c>
      <c r="U344" s="188">
        <f>IFERROR(VLOOKUP($B$344,C_470,7,FALSE),DAY($B$344))</f>
        <v>8</v>
      </c>
      <c r="V344" s="188">
        <f>IFERROR(VLOOKUP($B$344,C_480,6,FALSE),DAY($B$344))</f>
        <v>8</v>
      </c>
      <c r="W344" s="188">
        <f>IFERROR(VLOOKUP($B$344,C_490,5,FALSE),DAY($B$344))</f>
        <v>8</v>
      </c>
      <c r="X344" s="188">
        <f>IFERROR(VLOOKUP($B$344,C_600,4,FALSE),DAY($B$344))</f>
        <v>8</v>
      </c>
      <c r="Y344" s="188">
        <f>IFERROR(VLOOKUP($B$344,C_610,3,FALSE),DAY($B$344))</f>
        <v>8</v>
      </c>
      <c r="Z344" s="188">
        <f>IFERROR(VLOOKUP($B$344,C_620,2,FALSE),DAY($B$344))</f>
        <v>8</v>
      </c>
    </row>
    <row r="345" spans="1:26">
      <c r="A345" s="182" t="s">
        <v>102</v>
      </c>
      <c r="B345" s="186">
        <v>42163</v>
      </c>
      <c r="C345" s="188">
        <f>IFERROR(VLOOKUP($B$345,C_100,25,FALSE),DAY($B$345))</f>
        <v>9</v>
      </c>
      <c r="D345" s="188">
        <f>IFERROR(VLOOKUP($B$345,C_120,24,FALSE),DAY($B$345))</f>
        <v>9</v>
      </c>
      <c r="E345" s="188">
        <f>IFERROR(VLOOKUP($B$345,C_130,23,FALSE),DAY($B$345))</f>
        <v>9</v>
      </c>
      <c r="F345" s="188">
        <f>IFERROR(VLOOKUP($B$345,C_400B,22,FALSE),DAY($B$345))</f>
        <v>9</v>
      </c>
      <c r="G345" s="188">
        <f>IFERROR(VLOOKUP($B$345,C_140,21,FALSE),DAY($B$345))</f>
        <v>9</v>
      </c>
      <c r="H345" s="188">
        <f>IFERROR(VLOOKUP($B$345,C_150,20,FALSE),DAY($B$345))</f>
        <v>9</v>
      </c>
      <c r="I345" s="188">
        <f>IFERROR(VLOOKUP($B$345,C_200,19,FALSE),DAY($B$345))</f>
        <v>9</v>
      </c>
      <c r="J345" s="188">
        <f>IFERROR(VLOOKUP($B$345,C_210,18,FALSE),DAY($B$345))</f>
        <v>9</v>
      </c>
      <c r="K345" s="188">
        <f>IFERROR(VLOOKUP($B$345,C_350,17,FALSE),DAY($B$345))</f>
        <v>9</v>
      </c>
      <c r="L345" s="188">
        <f>IFERROR(VLOOKUP($B$345,C_355,16,FALSE),DAY($B$345))</f>
        <v>9</v>
      </c>
      <c r="M345" s="188">
        <f>IFERROR(VLOOKUP($B$345,C_400,15,FALSE),DAY($B$345))</f>
        <v>9</v>
      </c>
      <c r="N345" s="188">
        <f>IFERROR(VLOOKUP($B$345,C_410,14,FALSE),DAY($B$345))</f>
        <v>9</v>
      </c>
      <c r="O345" s="188">
        <f>IFERROR(VLOOKUP($B$345,C_415,13,FALSE),DAY($B$345))</f>
        <v>9</v>
      </c>
      <c r="P345" s="188">
        <f>IFERROR(VLOOKUP($B$345,C_420,12,FALSE),DAY($B$345))</f>
        <v>9</v>
      </c>
      <c r="Q345" s="188">
        <f>IFERROR(VLOOKUP($B$345,C_430,11,FALSE),DAY($B$345))</f>
        <v>9</v>
      </c>
      <c r="R345" s="188">
        <f>IFERROR(VLOOKUP($B$345,C_440,10,FALSE),DAY($B$345))</f>
        <v>9</v>
      </c>
      <c r="S345" s="188">
        <f>IFERROR(VLOOKUP($B$345,C_450,9,FALSE),DAY($B$345))</f>
        <v>9</v>
      </c>
      <c r="T345" s="188">
        <f>IFERROR(VLOOKUP($B$345,C_460,8,FALSE),DAY($B$345))</f>
        <v>9</v>
      </c>
      <c r="U345" s="188">
        <f>IFERROR(VLOOKUP($B$345,C_470,7,FALSE),DAY($B$345))</f>
        <v>9</v>
      </c>
      <c r="V345" s="188">
        <f>IFERROR(VLOOKUP($B$345,C_480,6,FALSE),DAY($B$345))</f>
        <v>9</v>
      </c>
      <c r="W345" s="188">
        <f>IFERROR(VLOOKUP($B$345,C_490,5,FALSE),DAY($B$345))</f>
        <v>9</v>
      </c>
      <c r="X345" s="188">
        <f>IFERROR(VLOOKUP($B$345,C_600,4,FALSE),DAY($B$345))</f>
        <v>9</v>
      </c>
      <c r="Y345" s="188">
        <f>IFERROR(VLOOKUP($B$345,C_610,3,FALSE),DAY($B$345))</f>
        <v>9</v>
      </c>
      <c r="Z345" s="188">
        <f>IFERROR(VLOOKUP($B$345,C_620,2,FALSE),DAY($B$345))</f>
        <v>9</v>
      </c>
    </row>
    <row r="346" spans="1:26">
      <c r="A346" s="128" t="s">
        <v>103</v>
      </c>
      <c r="B346" s="187">
        <v>42164</v>
      </c>
      <c r="C346" s="188">
        <f>IFERROR(VLOOKUP($B$346,C_100,25,FALSE),DAY($B$346))</f>
        <v>10</v>
      </c>
      <c r="D346" s="188">
        <f>IFERROR(VLOOKUP($B$346,C_120,24,FALSE),DAY($B$346))</f>
        <v>10</v>
      </c>
      <c r="E346" s="188">
        <f>IFERROR(VLOOKUP($B$346,C_130,23,FALSE),DAY($B$346))</f>
        <v>10</v>
      </c>
      <c r="F346" s="188">
        <f>IFERROR(VLOOKUP($B$346,C_400B,22,FALSE),DAY($B$346))</f>
        <v>10</v>
      </c>
      <c r="G346" s="188">
        <f>IFERROR(VLOOKUP($B$346,C_140,21,FALSE),DAY($B$346))</f>
        <v>10</v>
      </c>
      <c r="H346" s="188">
        <f>IFERROR(VLOOKUP($B$346,C_150,20,FALSE),DAY($B$346))</f>
        <v>10</v>
      </c>
      <c r="I346" s="188">
        <f>IFERROR(VLOOKUP($B$346,C_200,19,FALSE),DAY($B$346))</f>
        <v>10</v>
      </c>
      <c r="J346" s="188">
        <f>IFERROR(VLOOKUP($B$346,C_210,18,FALSE),DAY($B$346))</f>
        <v>10</v>
      </c>
      <c r="K346" s="188">
        <f>IFERROR(VLOOKUP($B$346,C_350,17,FALSE),DAY($B$346))</f>
        <v>10</v>
      </c>
      <c r="L346" s="188">
        <f>IFERROR(VLOOKUP($B$346,C_355,16,FALSE),DAY($B$346))</f>
        <v>10</v>
      </c>
      <c r="M346" s="188">
        <f>IFERROR(VLOOKUP($B$346,C_400,15,FALSE),DAY($B$346))</f>
        <v>10</v>
      </c>
      <c r="N346" s="188">
        <f>IFERROR(VLOOKUP($B$346,C_410,14,FALSE),DAY($B$346))</f>
        <v>10</v>
      </c>
      <c r="O346" s="188">
        <f>IFERROR(VLOOKUP($B$346,C_415,13,FALSE),DAY($B$346))</f>
        <v>10</v>
      </c>
      <c r="P346" s="188">
        <f>IFERROR(VLOOKUP($B$346,C_420,12,FALSE),DAY($B$346))</f>
        <v>10</v>
      </c>
      <c r="Q346" s="188">
        <f>IFERROR(VLOOKUP($B$346,C_430,11,FALSE),DAY($B$346))</f>
        <v>10</v>
      </c>
      <c r="R346" s="188">
        <f>IFERROR(VLOOKUP($B$346,C_440,10,FALSE),DAY($B$346))</f>
        <v>10</v>
      </c>
      <c r="S346" s="188">
        <f>IFERROR(VLOOKUP($B$346,C_450,9,FALSE),DAY($B$346))</f>
        <v>10</v>
      </c>
      <c r="T346" s="188">
        <f>IFERROR(VLOOKUP($B$346,C_460,8,FALSE),DAY($B$346))</f>
        <v>10</v>
      </c>
      <c r="U346" s="188">
        <f>IFERROR(VLOOKUP($B$346,C_470,7,FALSE),DAY($B$346))</f>
        <v>10</v>
      </c>
      <c r="V346" s="188">
        <f>IFERROR(VLOOKUP($B$346,C_480,6,FALSE),DAY($B$346))</f>
        <v>10</v>
      </c>
      <c r="W346" s="188">
        <f>IFERROR(VLOOKUP($B$346,C_490,5,FALSE),DAY($B$346))</f>
        <v>10</v>
      </c>
      <c r="X346" s="188">
        <f>IFERROR(VLOOKUP($B$346,C_600,4,FALSE),DAY($B$346))</f>
        <v>10</v>
      </c>
      <c r="Y346" s="188">
        <f>IFERROR(VLOOKUP($B$346,C_610,3,FALSE),DAY($B$346))</f>
        <v>10</v>
      </c>
      <c r="Z346" s="188">
        <f>IFERROR(VLOOKUP($B$346,C_620,2,FALSE),DAY($B$346))</f>
        <v>10</v>
      </c>
    </row>
    <row r="347" spans="1:26">
      <c r="A347" s="128" t="s">
        <v>104</v>
      </c>
      <c r="B347" s="187">
        <v>42165</v>
      </c>
      <c r="C347" s="188">
        <f>IFERROR(VLOOKUP($B$347,C_100,25,FALSE),DAY($B$347))</f>
        <v>11</v>
      </c>
      <c r="D347" s="188">
        <f>IFERROR(VLOOKUP($B$347,C_120,24,FALSE),DAY($B$347))</f>
        <v>11</v>
      </c>
      <c r="E347" s="188">
        <f>IFERROR(VLOOKUP($B$347,C_130,23,FALSE),DAY($B$347))</f>
        <v>11</v>
      </c>
      <c r="F347" s="188">
        <f>IFERROR(VLOOKUP($B$347,C_400B,22,FALSE),DAY($B$347))</f>
        <v>11</v>
      </c>
      <c r="G347" s="188">
        <f>IFERROR(VLOOKUP($B$347,C_140,21,FALSE),DAY($B$347))</f>
        <v>11</v>
      </c>
      <c r="H347" s="188">
        <f>IFERROR(VLOOKUP($B$347,C_150,20,FALSE),DAY($B$347))</f>
        <v>11</v>
      </c>
      <c r="I347" s="188">
        <f>IFERROR(VLOOKUP($B$347,C_200,19,FALSE),DAY($B$347))</f>
        <v>11</v>
      </c>
      <c r="J347" s="188">
        <f>IFERROR(VLOOKUP($B$347,C_210,18,FALSE),DAY($B$347))</f>
        <v>11</v>
      </c>
      <c r="K347" s="188">
        <f>IFERROR(VLOOKUP($B$347,C_350,17,FALSE),DAY($B$347))</f>
        <v>11</v>
      </c>
      <c r="L347" s="188">
        <f>IFERROR(VLOOKUP($B$347,C_355,16,FALSE),DAY($B$347))</f>
        <v>11</v>
      </c>
      <c r="M347" s="188">
        <f>IFERROR(VLOOKUP($B$347,C_400,15,FALSE),DAY($B$347))</f>
        <v>11</v>
      </c>
      <c r="N347" s="188">
        <f>IFERROR(VLOOKUP($B$347,C_410,14,FALSE),DAY($B$347))</f>
        <v>11</v>
      </c>
      <c r="O347" s="188">
        <f>IFERROR(VLOOKUP($B$347,C_415,13,FALSE),DAY($B$347))</f>
        <v>11</v>
      </c>
      <c r="P347" s="188">
        <f>IFERROR(VLOOKUP($B$347,C_420,12,FALSE),DAY($B$347))</f>
        <v>11</v>
      </c>
      <c r="Q347" s="188">
        <f>IFERROR(VLOOKUP($B$347,C_430,11,FALSE),DAY($B$347))</f>
        <v>11</v>
      </c>
      <c r="R347" s="188">
        <f>IFERROR(VLOOKUP($B$347,C_440,10,FALSE),DAY($B$347))</f>
        <v>11</v>
      </c>
      <c r="S347" s="188">
        <f>IFERROR(VLOOKUP($B$347,C_450,9,FALSE),DAY($B$347))</f>
        <v>11</v>
      </c>
      <c r="T347" s="188">
        <f>IFERROR(VLOOKUP($B$347,C_460,8,FALSE),DAY($B$347))</f>
        <v>11</v>
      </c>
      <c r="U347" s="188">
        <f>IFERROR(VLOOKUP($B$347,C_470,7,FALSE),DAY($B$347))</f>
        <v>11</v>
      </c>
      <c r="V347" s="188">
        <f>IFERROR(VLOOKUP($B$347,C_480,6,FALSE),DAY($B$347))</f>
        <v>11</v>
      </c>
      <c r="W347" s="188">
        <f>IFERROR(VLOOKUP($B$347,C_490,5,FALSE),DAY($B$347))</f>
        <v>11</v>
      </c>
      <c r="X347" s="188">
        <f>IFERROR(VLOOKUP($B$347,C_600,4,FALSE),DAY($B$347))</f>
        <v>11</v>
      </c>
      <c r="Y347" s="188">
        <f>IFERROR(VLOOKUP($B$347,C_610,3,FALSE),DAY($B$347))</f>
        <v>11</v>
      </c>
      <c r="Z347" s="188">
        <f>IFERROR(VLOOKUP($B$347,C_620,2,FALSE),DAY($B$347))</f>
        <v>11</v>
      </c>
    </row>
    <row r="348" spans="1:26">
      <c r="A348" s="128" t="s">
        <v>105</v>
      </c>
      <c r="B348" s="187">
        <v>42166</v>
      </c>
      <c r="C348" s="188">
        <f>IFERROR(VLOOKUP($B$348,C_100,25,FALSE),DAY($B$348))</f>
        <v>12</v>
      </c>
      <c r="D348" s="188">
        <f>IFERROR(VLOOKUP($B$348,C_120,24,FALSE),DAY($B$348))</f>
        <v>12</v>
      </c>
      <c r="E348" s="188">
        <f>IFERROR(VLOOKUP($B$348,C_130,23,FALSE),DAY($B$348))</f>
        <v>12</v>
      </c>
      <c r="F348" s="188">
        <f>IFERROR(VLOOKUP($B$348,C_400B,22,FALSE),DAY($B$348))</f>
        <v>12</v>
      </c>
      <c r="G348" s="188">
        <f>IFERROR(VLOOKUP($B$348,C_140,21,FALSE),DAY($B$348))</f>
        <v>12</v>
      </c>
      <c r="H348" s="188">
        <f>IFERROR(VLOOKUP($B$348,C_150,20,FALSE),DAY($B$348))</f>
        <v>12</v>
      </c>
      <c r="I348" s="188">
        <f>IFERROR(VLOOKUP($B$348,C_200,19,FALSE),DAY($B$348))</f>
        <v>12</v>
      </c>
      <c r="J348" s="188">
        <f>IFERROR(VLOOKUP($B$348,C_210,18,FALSE),DAY($B$348))</f>
        <v>12</v>
      </c>
      <c r="K348" s="188">
        <f>IFERROR(VLOOKUP($B$348,C_350,17,FALSE),DAY($B$348))</f>
        <v>12</v>
      </c>
      <c r="L348" s="188" t="str">
        <f>IFERROR(VLOOKUP($B$348,C_355,16,FALSE),DAY($B$348))</f>
        <v></v>
      </c>
      <c r="M348" s="188">
        <f>IFERROR(VLOOKUP($B$348,C_400,15,FALSE),DAY($B$348))</f>
        <v>12</v>
      </c>
      <c r="N348" s="188">
        <f>IFERROR(VLOOKUP($B$348,C_410,14,FALSE),DAY($B$348))</f>
        <v>12</v>
      </c>
      <c r="O348" s="188">
        <f>IFERROR(VLOOKUP($B$348,C_415,13,FALSE),DAY($B$348))</f>
        <v>12</v>
      </c>
      <c r="P348" s="188">
        <f>IFERROR(VLOOKUP($B$348,C_420,12,FALSE),DAY($B$348))</f>
        <v>12</v>
      </c>
      <c r="Q348" s="188">
        <f>IFERROR(VLOOKUP($B$348,C_430,11,FALSE),DAY($B$348))</f>
        <v>12</v>
      </c>
      <c r="R348" s="188">
        <f>IFERROR(VLOOKUP($B$348,C_440,10,FALSE),DAY($B$348))</f>
        <v>12</v>
      </c>
      <c r="S348" s="188">
        <f>IFERROR(VLOOKUP($B$348,C_450,9,FALSE),DAY($B$348))</f>
        <v>12</v>
      </c>
      <c r="T348" s="188">
        <f>IFERROR(VLOOKUP($B$348,C_460,8,FALSE),DAY($B$348))</f>
        <v>12</v>
      </c>
      <c r="U348" s="188">
        <f>IFERROR(VLOOKUP($B$348,C_470,7,FALSE),DAY($B$348))</f>
        <v>12</v>
      </c>
      <c r="V348" s="188">
        <f>IFERROR(VLOOKUP($B$348,C_480,6,FALSE),DAY($B$348))</f>
        <v>12</v>
      </c>
      <c r="W348" s="188">
        <f>IFERROR(VLOOKUP($B$348,C_490,5,FALSE),DAY($B$348))</f>
        <v>12</v>
      </c>
      <c r="X348" s="188">
        <f>IFERROR(VLOOKUP($B$348,C_600,4,FALSE),DAY($B$348))</f>
        <v>12</v>
      </c>
      <c r="Y348" s="188">
        <f>IFERROR(VLOOKUP($B$348,C_610,3,FALSE),DAY($B$348))</f>
        <v>12</v>
      </c>
      <c r="Z348" s="188">
        <f>IFERROR(VLOOKUP($B$348,C_620,2,FALSE),DAY($B$348))</f>
        <v>12</v>
      </c>
    </row>
    <row r="349" spans="1:26">
      <c r="A349" s="128" t="s">
        <v>106</v>
      </c>
      <c r="B349" s="187">
        <v>42167</v>
      </c>
      <c r="C349" s="188">
        <f>IFERROR(VLOOKUP($B$349,C_100,25,FALSE),DAY($B$349))</f>
        <v>13</v>
      </c>
      <c r="D349" s="188">
        <f>IFERROR(VLOOKUP($B$349,C_120,24,FALSE),DAY($B$349))</f>
        <v>13</v>
      </c>
      <c r="E349" s="188">
        <f>IFERROR(VLOOKUP($B$349,C_130,23,FALSE),DAY($B$349))</f>
        <v>13</v>
      </c>
      <c r="F349" s="188">
        <f>IFERROR(VLOOKUP($B$349,C_400B,22,FALSE),DAY($B$349))</f>
        <v>13</v>
      </c>
      <c r="G349" s="188">
        <f>IFERROR(VLOOKUP($B$349,C_140,21,FALSE),DAY($B$349))</f>
        <v>13</v>
      </c>
      <c r="H349" s="188">
        <f>IFERROR(VLOOKUP($B$349,C_150,20,FALSE),DAY($B$349))</f>
        <v>13</v>
      </c>
      <c r="I349" s="188">
        <f>IFERROR(VLOOKUP($B$349,C_200,19,FALSE),DAY($B$349))</f>
        <v>13</v>
      </c>
      <c r="J349" s="188">
        <f>IFERROR(VLOOKUP($B$349,C_210,18,FALSE),DAY($B$349))</f>
        <v>13</v>
      </c>
      <c r="K349" s="188">
        <f>IFERROR(VLOOKUP($B$349,C_350,17,FALSE),DAY($B$349))</f>
        <v>13</v>
      </c>
      <c r="L349" s="188">
        <f>IFERROR(VLOOKUP($B$349,C_355,16,FALSE),DAY($B$349))</f>
        <v>13</v>
      </c>
      <c r="M349" s="188">
        <f>IFERROR(VLOOKUP($B$349,C_400,15,FALSE),DAY($B$349))</f>
        <v>13</v>
      </c>
      <c r="N349" s="188">
        <f>IFERROR(VLOOKUP($B$349,C_410,14,FALSE),DAY($B$349))</f>
        <v>13</v>
      </c>
      <c r="O349" s="188">
        <f>IFERROR(VLOOKUP($B$349,C_415,13,FALSE),DAY($B$349))</f>
        <v>13</v>
      </c>
      <c r="P349" s="188">
        <f>IFERROR(VLOOKUP($B$349,C_420,12,FALSE),DAY($B$349))</f>
        <v>13</v>
      </c>
      <c r="Q349" s="188">
        <f>IFERROR(VLOOKUP($B$349,C_430,11,FALSE),DAY($B$349))</f>
        <v>13</v>
      </c>
      <c r="R349" s="188">
        <f>IFERROR(VLOOKUP($B$349,C_440,10,FALSE),DAY($B$349))</f>
        <v>13</v>
      </c>
      <c r="S349" s="188">
        <f>IFERROR(VLOOKUP($B$349,C_450,9,FALSE),DAY($B$349))</f>
        <v>13</v>
      </c>
      <c r="T349" s="188">
        <f>IFERROR(VLOOKUP($B$349,C_460,8,FALSE),DAY($B$349))</f>
        <v>13</v>
      </c>
      <c r="U349" s="188">
        <f>IFERROR(VLOOKUP($B$349,C_470,7,FALSE),DAY($B$349))</f>
        <v>13</v>
      </c>
      <c r="V349" s="188">
        <f>IFERROR(VLOOKUP($B$349,C_480,6,FALSE),DAY($B$349))</f>
        <v>13</v>
      </c>
      <c r="W349" s="188">
        <f>IFERROR(VLOOKUP($B$349,C_490,5,FALSE),DAY($B$349))</f>
        <v>13</v>
      </c>
      <c r="X349" s="188">
        <f>IFERROR(VLOOKUP($B$349,C_600,4,FALSE),DAY($B$349))</f>
        <v>13</v>
      </c>
      <c r="Y349" s="188">
        <f>IFERROR(VLOOKUP($B$349,C_610,3,FALSE),DAY($B$349))</f>
        <v>13</v>
      </c>
      <c r="Z349" s="188">
        <f>IFERROR(VLOOKUP($B$349,C_620,2,FALSE),DAY($B$349))</f>
        <v>13</v>
      </c>
    </row>
    <row r="350" spans="1:26">
      <c r="A350" s="128" t="s">
        <v>107</v>
      </c>
      <c r="B350" s="187">
        <v>42168</v>
      </c>
      <c r="C350" s="188">
        <f>IFERROR(VLOOKUP($B$350,C_100,25,FALSE),DAY($B$350))</f>
        <v>14</v>
      </c>
      <c r="D350" s="188">
        <f>IFERROR(VLOOKUP($B$350,C_120,24,FALSE),DAY($B$350))</f>
        <v>14</v>
      </c>
      <c r="E350" s="188">
        <f>IFERROR(VLOOKUP($B$350,C_130,23,FALSE),DAY($B$350))</f>
        <v>14</v>
      </c>
      <c r="F350" s="188">
        <f>IFERROR(VLOOKUP($B$350,C_400B,22,FALSE),DAY($B$350))</f>
        <v>14</v>
      </c>
      <c r="G350" s="188">
        <f>IFERROR(VLOOKUP($B$350,C_140,21,FALSE),DAY($B$350))</f>
        <v>14</v>
      </c>
      <c r="H350" s="188">
        <f>IFERROR(VLOOKUP($B$350,C_150,20,FALSE),DAY($B$350))</f>
        <v>14</v>
      </c>
      <c r="I350" s="188">
        <f>IFERROR(VLOOKUP($B$350,C_200,19,FALSE),DAY($B$350))</f>
        <v>14</v>
      </c>
      <c r="J350" s="188">
        <f>IFERROR(VLOOKUP($B$350,C_210,18,FALSE),DAY($B$350))</f>
        <v>14</v>
      </c>
      <c r="K350" s="188">
        <f>IFERROR(VLOOKUP($B$350,C_350,17,FALSE),DAY($B$350))</f>
        <v>14</v>
      </c>
      <c r="L350" s="188">
        <f>IFERROR(VLOOKUP($B$350,C_355,16,FALSE),DAY($B$350))</f>
        <v>14</v>
      </c>
      <c r="M350" s="188">
        <f>IFERROR(VLOOKUP($B$350,C_400,15,FALSE),DAY($B$350))</f>
        <v>14</v>
      </c>
      <c r="N350" s="188">
        <f>IFERROR(VLOOKUP($B$350,C_410,14,FALSE),DAY($B$350))</f>
        <v>14</v>
      </c>
      <c r="O350" s="188">
        <f>IFERROR(VLOOKUP($B$350,C_415,13,FALSE),DAY($B$350))</f>
        <v>14</v>
      </c>
      <c r="P350" s="188">
        <f>IFERROR(VLOOKUP($B$350,C_420,12,FALSE),DAY($B$350))</f>
        <v>14</v>
      </c>
      <c r="Q350" s="188">
        <f>IFERROR(VLOOKUP($B$350,C_430,11,FALSE),DAY($B$350))</f>
        <v>14</v>
      </c>
      <c r="R350" s="188">
        <f>IFERROR(VLOOKUP($B$350,C_440,10,FALSE),DAY($B$350))</f>
        <v>14</v>
      </c>
      <c r="S350" s="188">
        <f>IFERROR(VLOOKUP($B$350,C_450,9,FALSE),DAY($B$350))</f>
        <v>14</v>
      </c>
      <c r="T350" s="188">
        <f>IFERROR(VLOOKUP($B$350,C_460,8,FALSE),DAY($B$350))</f>
        <v>14</v>
      </c>
      <c r="U350" s="188">
        <f>IFERROR(VLOOKUP($B$350,C_470,7,FALSE),DAY($B$350))</f>
        <v>14</v>
      </c>
      <c r="V350" s="188">
        <f>IFERROR(VLOOKUP($B$350,C_480,6,FALSE),DAY($B$350))</f>
        <v>14</v>
      </c>
      <c r="W350" s="188">
        <f>IFERROR(VLOOKUP($B$350,C_490,5,FALSE),DAY($B$350))</f>
        <v>14</v>
      </c>
      <c r="X350" s="188">
        <f>IFERROR(VLOOKUP($B$350,C_600,4,FALSE),DAY($B$350))</f>
        <v>14</v>
      </c>
      <c r="Y350" s="188" t="str">
        <f>IFERROR(VLOOKUP($B$350,C_610,3,FALSE),DAY($B$350))</f>
        <v></v>
      </c>
      <c r="Z350" s="188" t="str">
        <f>IFERROR(VLOOKUP($B$350,C_620,2,FALSE),DAY($B$350))</f>
        <v></v>
      </c>
    </row>
    <row r="351" spans="1:26">
      <c r="A351" s="182" t="s">
        <v>108</v>
      </c>
      <c r="B351" s="186">
        <v>42169</v>
      </c>
      <c r="C351" s="188">
        <f>IFERROR(VLOOKUP($B$351,C_100,25,FALSE),DAY($B$351))</f>
        <v>15</v>
      </c>
      <c r="D351" s="188">
        <f>IFERROR(VLOOKUP($B$351,C_120,24,FALSE),DAY($B$351))</f>
        <v>15</v>
      </c>
      <c r="E351" s="188">
        <f>IFERROR(VLOOKUP($B$351,C_130,23,FALSE),DAY($B$351))</f>
        <v>15</v>
      </c>
      <c r="F351" s="188">
        <f>IFERROR(VLOOKUP($B$351,C_400B,22,FALSE),DAY($B$351))</f>
        <v>15</v>
      </c>
      <c r="G351" s="188">
        <f>IFERROR(VLOOKUP($B$351,C_140,21,FALSE),DAY($B$351))</f>
        <v>15</v>
      </c>
      <c r="H351" s="188">
        <f>IFERROR(VLOOKUP($B$351,C_150,20,FALSE),DAY($B$351))</f>
        <v>15</v>
      </c>
      <c r="I351" s="188">
        <f>IFERROR(VLOOKUP($B$351,C_200,19,FALSE),DAY($B$351))</f>
        <v>15</v>
      </c>
      <c r="J351" s="188">
        <f>IFERROR(VLOOKUP($B$351,C_210,18,FALSE),DAY($B$351))</f>
        <v>15</v>
      </c>
      <c r="K351" s="188">
        <f>IFERROR(VLOOKUP($B$351,C_350,17,FALSE),DAY($B$351))</f>
        <v>15</v>
      </c>
      <c r="L351" s="188">
        <f>IFERROR(VLOOKUP($B$351,C_355,16,FALSE),DAY($B$351))</f>
        <v>15</v>
      </c>
      <c r="M351" s="188">
        <f>IFERROR(VLOOKUP($B$351,C_400,15,FALSE),DAY($B$351))</f>
        <v>15</v>
      </c>
      <c r="N351" s="188">
        <f>IFERROR(VLOOKUP($B$351,C_410,14,FALSE),DAY($B$351))</f>
        <v>15</v>
      </c>
      <c r="O351" s="188">
        <f>IFERROR(VLOOKUP($B$351,C_415,13,FALSE),DAY($B$351))</f>
        <v>15</v>
      </c>
      <c r="P351" s="188">
        <f>IFERROR(VLOOKUP($B$351,C_420,12,FALSE),DAY($B$351))</f>
        <v>15</v>
      </c>
      <c r="Q351" s="188">
        <f>IFERROR(VLOOKUP($B$351,C_430,11,FALSE),DAY($B$351))</f>
        <v>15</v>
      </c>
      <c r="R351" s="188">
        <f>IFERROR(VLOOKUP($B$351,C_440,10,FALSE),DAY($B$351))</f>
        <v>15</v>
      </c>
      <c r="S351" s="188">
        <f>IFERROR(VLOOKUP($B$351,C_450,9,FALSE),DAY($B$351))</f>
        <v>15</v>
      </c>
      <c r="T351" s="188">
        <f>IFERROR(VLOOKUP($B$351,C_460,8,FALSE),DAY($B$351))</f>
        <v>15</v>
      </c>
      <c r="U351" s="188">
        <f>IFERROR(VLOOKUP($B$351,C_470,7,FALSE),DAY($B$351))</f>
        <v>15</v>
      </c>
      <c r="V351" s="188">
        <f>IFERROR(VLOOKUP($B$351,C_480,6,FALSE),DAY($B$351))</f>
        <v>15</v>
      </c>
      <c r="W351" s="188">
        <f>IFERROR(VLOOKUP($B$351,C_490,5,FALSE),DAY($B$351))</f>
        <v>15</v>
      </c>
      <c r="X351" s="188">
        <f>IFERROR(VLOOKUP($B$351,C_600,4,FALSE),DAY($B$351))</f>
        <v>15</v>
      </c>
      <c r="Y351" s="188">
        <f>IFERROR(VLOOKUP($B$351,C_610,3,FALSE),DAY($B$351))</f>
        <v>15</v>
      </c>
      <c r="Z351" s="188">
        <f>IFERROR(VLOOKUP($B$351,C_620,2,FALSE),DAY($B$351))</f>
        <v>15</v>
      </c>
    </row>
    <row r="352" spans="1:26">
      <c r="A352" s="182" t="s">
        <v>102</v>
      </c>
      <c r="B352" s="186">
        <v>42170</v>
      </c>
      <c r="C352" s="188">
        <f>IFERROR(VLOOKUP($B$352,C_100,25,FALSE),DAY($B$352))</f>
        <v>16</v>
      </c>
      <c r="D352" s="188">
        <f>IFERROR(VLOOKUP($B$352,C_120,24,FALSE),DAY($B$352))</f>
        <v>16</v>
      </c>
      <c r="E352" s="188">
        <f>IFERROR(VLOOKUP($B$352,C_130,23,FALSE),DAY($B$352))</f>
        <v>16</v>
      </c>
      <c r="F352" s="188">
        <f>IFERROR(VLOOKUP($B$352,C_400B,22,FALSE),DAY($B$352))</f>
        <v>16</v>
      </c>
      <c r="G352" s="188">
        <f>IFERROR(VLOOKUP($B$352,C_140,21,FALSE),DAY($B$352))</f>
        <v>16</v>
      </c>
      <c r="H352" s="188">
        <f>IFERROR(VLOOKUP($B$352,C_150,20,FALSE),DAY($B$352))</f>
        <v>16</v>
      </c>
      <c r="I352" s="188">
        <f>IFERROR(VLOOKUP($B$352,C_200,19,FALSE),DAY($B$352))</f>
        <v>16</v>
      </c>
      <c r="J352" s="188">
        <f>IFERROR(VLOOKUP($B$352,C_210,18,FALSE),DAY($B$352))</f>
        <v>16</v>
      </c>
      <c r="K352" s="188">
        <f>IFERROR(VLOOKUP($B$352,C_350,17,FALSE),DAY($B$352))</f>
        <v>16</v>
      </c>
      <c r="L352" s="188">
        <f>IFERROR(VLOOKUP($B$352,C_355,16,FALSE),DAY($B$352))</f>
        <v>16</v>
      </c>
      <c r="M352" s="188">
        <f>IFERROR(VLOOKUP($B$352,C_400,15,FALSE),DAY($B$352))</f>
        <v>16</v>
      </c>
      <c r="N352" s="188">
        <f>IFERROR(VLOOKUP($B$352,C_410,14,FALSE),DAY($B$352))</f>
        <v>16</v>
      </c>
      <c r="O352" s="188">
        <f>IFERROR(VLOOKUP($B$352,C_415,13,FALSE),DAY($B$352))</f>
        <v>16</v>
      </c>
      <c r="P352" s="188">
        <f>IFERROR(VLOOKUP($B$352,C_420,12,FALSE),DAY($B$352))</f>
        <v>16</v>
      </c>
      <c r="Q352" s="188">
        <f>IFERROR(VLOOKUP($B$352,C_430,11,FALSE),DAY($B$352))</f>
        <v>16</v>
      </c>
      <c r="R352" s="188">
        <f>IFERROR(VLOOKUP($B$352,C_440,10,FALSE),DAY($B$352))</f>
        <v>16</v>
      </c>
      <c r="S352" s="188">
        <f>IFERROR(VLOOKUP($B$352,C_450,9,FALSE),DAY($B$352))</f>
        <v>16</v>
      </c>
      <c r="T352" s="188">
        <f>IFERROR(VLOOKUP($B$352,C_460,8,FALSE),DAY($B$352))</f>
        <v>16</v>
      </c>
      <c r="U352" s="188">
        <f>IFERROR(VLOOKUP($B$352,C_470,7,FALSE),DAY($B$352))</f>
        <v>16</v>
      </c>
      <c r="V352" s="188">
        <f>IFERROR(VLOOKUP($B$352,C_480,6,FALSE),DAY($B$352))</f>
        <v>16</v>
      </c>
      <c r="W352" s="188">
        <f>IFERROR(VLOOKUP($B$352,C_490,5,FALSE),DAY($B$352))</f>
        <v>16</v>
      </c>
      <c r="X352" s="188">
        <f>IFERROR(VLOOKUP($B$352,C_600,4,FALSE),DAY($B$352))</f>
        <v>16</v>
      </c>
      <c r="Y352" s="188">
        <f>IFERROR(VLOOKUP($B$352,C_610,3,FALSE),DAY($B$352))</f>
        <v>16</v>
      </c>
      <c r="Z352" s="188">
        <f>IFERROR(VLOOKUP($B$352,C_620,2,FALSE),DAY($B$352))</f>
        <v>16</v>
      </c>
    </row>
    <row r="353" spans="1:26">
      <c r="A353" s="128" t="s">
        <v>103</v>
      </c>
      <c r="B353" s="187">
        <v>42171</v>
      </c>
      <c r="C353" s="188">
        <f>IFERROR(VLOOKUP($B$353,C_100,25,FALSE),DAY($B$353))</f>
        <v>17</v>
      </c>
      <c r="D353" s="188">
        <f>IFERROR(VLOOKUP($B$353,C_120,24,FALSE),DAY($B$353))</f>
        <v>17</v>
      </c>
      <c r="E353" s="188">
        <f>IFERROR(VLOOKUP($B$353,C_130,23,FALSE),DAY($B$353))</f>
        <v>17</v>
      </c>
      <c r="F353" s="188">
        <f>IFERROR(VLOOKUP($B$353,C_400B,22,FALSE),DAY($B$353))</f>
        <v>17</v>
      </c>
      <c r="G353" s="188">
        <f>IFERROR(VLOOKUP($B$353,C_140,21,FALSE),DAY($B$353))</f>
        <v>17</v>
      </c>
      <c r="H353" s="188">
        <f>IFERROR(VLOOKUP($B$353,C_150,20,FALSE),DAY($B$353))</f>
        <v>17</v>
      </c>
      <c r="I353" s="188">
        <f>IFERROR(VLOOKUP($B$353,C_200,19,FALSE),DAY($B$353))</f>
        <v>17</v>
      </c>
      <c r="J353" s="188">
        <f>IFERROR(VLOOKUP($B$353,C_210,18,FALSE),DAY($B$353))</f>
        <v>17</v>
      </c>
      <c r="K353" s="188">
        <f>IFERROR(VLOOKUP($B$353,C_350,17,FALSE),DAY($B$353))</f>
        <v>17</v>
      </c>
      <c r="L353" s="188">
        <f>IFERROR(VLOOKUP($B$353,C_355,16,FALSE),DAY($B$353))</f>
        <v>17</v>
      </c>
      <c r="M353" s="188">
        <f>IFERROR(VLOOKUP($B$353,C_400,15,FALSE),DAY($B$353))</f>
        <v>17</v>
      </c>
      <c r="N353" s="188">
        <f>IFERROR(VLOOKUP($B$353,C_410,14,FALSE),DAY($B$353))</f>
        <v>17</v>
      </c>
      <c r="O353" s="188">
        <f>IFERROR(VLOOKUP($B$353,C_415,13,FALSE),DAY($B$353))</f>
        <v>17</v>
      </c>
      <c r="P353" s="188">
        <f>IFERROR(VLOOKUP($B$353,C_420,12,FALSE),DAY($B$353))</f>
        <v>17</v>
      </c>
      <c r="Q353" s="188">
        <f>IFERROR(VLOOKUP($B$353,C_430,11,FALSE),DAY($B$353))</f>
        <v>17</v>
      </c>
      <c r="R353" s="188">
        <f>IFERROR(VLOOKUP($B$353,C_440,10,FALSE),DAY($B$353))</f>
        <v>17</v>
      </c>
      <c r="S353" s="188">
        <f>IFERROR(VLOOKUP($B$353,C_450,9,FALSE),DAY($B$353))</f>
        <v>17</v>
      </c>
      <c r="T353" s="188">
        <f>IFERROR(VLOOKUP($B$353,C_460,8,FALSE),DAY($B$353))</f>
        <v>17</v>
      </c>
      <c r="U353" s="188">
        <f>IFERROR(VLOOKUP($B$353,C_470,7,FALSE),DAY($B$353))</f>
        <v>17</v>
      </c>
      <c r="V353" s="188">
        <f>IFERROR(VLOOKUP($B$353,C_480,6,FALSE),DAY($B$353))</f>
        <v>17</v>
      </c>
      <c r="W353" s="188">
        <f>IFERROR(VLOOKUP($B$353,C_490,5,FALSE),DAY($B$353))</f>
        <v>17</v>
      </c>
      <c r="X353" s="188">
        <f>IFERROR(VLOOKUP($B$353,C_600,4,FALSE),DAY($B$353))</f>
        <v>17</v>
      </c>
      <c r="Y353" s="188">
        <f>IFERROR(VLOOKUP($B$353,C_610,3,FALSE),DAY($B$353))</f>
        <v>17</v>
      </c>
      <c r="Z353" s="188">
        <f>IFERROR(VLOOKUP($B$353,C_620,2,FALSE),DAY($B$353))</f>
        <v>17</v>
      </c>
    </row>
    <row r="354" spans="1:26">
      <c r="A354" s="128" t="s">
        <v>104</v>
      </c>
      <c r="B354" s="187">
        <v>42172</v>
      </c>
      <c r="C354" s="188">
        <f>IFERROR(VLOOKUP($B$354,C_100,25,FALSE),DAY($B$354))</f>
        <v>18</v>
      </c>
      <c r="D354" s="188">
        <f>IFERROR(VLOOKUP($B$354,C_120,24,FALSE),DAY($B$354))</f>
        <v>18</v>
      </c>
      <c r="E354" s="188">
        <f>IFERROR(VLOOKUP($B$354,C_130,23,FALSE),DAY($B$354))</f>
        <v>18</v>
      </c>
      <c r="F354" s="188">
        <f>IFERROR(VLOOKUP($B$354,C_400B,22,FALSE),DAY($B$354))</f>
        <v>18</v>
      </c>
      <c r="G354" s="188" t="str">
        <f>IFERROR(VLOOKUP($B$354,C_140,21,FALSE),DAY($B$354))</f>
        <v></v>
      </c>
      <c r="H354" s="188">
        <f>IFERROR(VLOOKUP($B$354,C_150,20,FALSE),DAY($B$354))</f>
        <v>18</v>
      </c>
      <c r="I354" s="188" t="str">
        <f>IFERROR(VLOOKUP($B$354,C_200,19,FALSE),DAY($B$354))</f>
        <v></v>
      </c>
      <c r="J354" s="188" t="str">
        <f>IFERROR(VLOOKUP($B$354,C_210,18,FALSE),DAY($B$354))</f>
        <v></v>
      </c>
      <c r="K354" s="188">
        <f>IFERROR(VLOOKUP($B$354,C_350,17,FALSE),DAY($B$354))</f>
        <v>18</v>
      </c>
      <c r="L354" s="188">
        <f>IFERROR(VLOOKUP($B$354,C_355,16,FALSE),DAY($B$354))</f>
        <v>18</v>
      </c>
      <c r="M354" s="188">
        <f>IFERROR(VLOOKUP($B$354,C_400,15,FALSE),DAY($B$354))</f>
        <v>18</v>
      </c>
      <c r="N354" s="188">
        <f>IFERROR(VLOOKUP($B$354,C_410,14,FALSE),DAY($B$354))</f>
        <v>18</v>
      </c>
      <c r="O354" s="188">
        <f>IFERROR(VLOOKUP($B$354,C_415,13,FALSE),DAY($B$354))</f>
        <v>18</v>
      </c>
      <c r="P354" s="188">
        <f>IFERROR(VLOOKUP($B$354,C_420,12,FALSE),DAY($B$354))</f>
        <v>18</v>
      </c>
      <c r="Q354" s="188">
        <f>IFERROR(VLOOKUP($B$354,C_430,11,FALSE),DAY($B$354))</f>
        <v>18</v>
      </c>
      <c r="R354" s="188">
        <f>IFERROR(VLOOKUP($B$354,C_440,10,FALSE),DAY($B$354))</f>
        <v>18</v>
      </c>
      <c r="S354" s="188">
        <f>IFERROR(VLOOKUP($B$354,C_450,9,FALSE),DAY($B$354))</f>
        <v>18</v>
      </c>
      <c r="T354" s="188">
        <f>IFERROR(VLOOKUP($B$354,C_460,8,FALSE),DAY($B$354))</f>
        <v>18</v>
      </c>
      <c r="U354" s="188">
        <f>IFERROR(VLOOKUP($B$354,C_470,7,FALSE),DAY($B$354))</f>
        <v>18</v>
      </c>
      <c r="V354" s="188">
        <f>IFERROR(VLOOKUP($B$354,C_480,6,FALSE),DAY($B$354))</f>
        <v>18</v>
      </c>
      <c r="W354" s="188">
        <f>IFERROR(VLOOKUP($B$354,C_490,5,FALSE),DAY($B$354))</f>
        <v>18</v>
      </c>
      <c r="X354" s="188">
        <f>IFERROR(VLOOKUP($B$354,C_600,4,FALSE),DAY($B$354))</f>
        <v>18</v>
      </c>
      <c r="Y354" s="188">
        <f>IFERROR(VLOOKUP($B$354,C_610,3,FALSE),DAY($B$354))</f>
        <v>18</v>
      </c>
      <c r="Z354" s="188">
        <f>IFERROR(VLOOKUP($B$354,C_620,2,FALSE),DAY($B$354))</f>
        <v>18</v>
      </c>
    </row>
    <row r="355" spans="1:26">
      <c r="A355" s="128" t="s">
        <v>105</v>
      </c>
      <c r="B355" s="187">
        <v>42173</v>
      </c>
      <c r="C355" s="188">
        <f>IFERROR(VLOOKUP($B$355,C_100,25,FALSE),DAY($B$355))</f>
        <v>19</v>
      </c>
      <c r="D355" s="188" t="str">
        <f>IFERROR(VLOOKUP($B$355,C_120,24,FALSE),DAY($B$355))</f>
        <v></v>
      </c>
      <c r="E355" s="188">
        <f>IFERROR(VLOOKUP($B$355,C_130,23,FALSE),DAY($B$355))</f>
        <v>19</v>
      </c>
      <c r="F355" s="188">
        <f>IFERROR(VLOOKUP($B$355,C_400B,22,FALSE),DAY($B$355))</f>
        <v>19</v>
      </c>
      <c r="G355" s="188">
        <f>IFERROR(VLOOKUP($B$355,C_140,21,FALSE),DAY($B$355))</f>
        <v>19</v>
      </c>
      <c r="H355" s="188">
        <f>IFERROR(VLOOKUP($B$355,C_150,20,FALSE),DAY($B$355))</f>
        <v>19</v>
      </c>
      <c r="I355" s="188">
        <f>IFERROR(VLOOKUP($B$355,C_200,19,FALSE),DAY($B$355))</f>
        <v>19</v>
      </c>
      <c r="J355" s="188">
        <f>IFERROR(VLOOKUP($B$355,C_210,18,FALSE),DAY($B$355))</f>
        <v>19</v>
      </c>
      <c r="K355" s="188">
        <f>IFERROR(VLOOKUP($B$355,C_350,17,FALSE),DAY($B$355))</f>
        <v>19</v>
      </c>
      <c r="L355" s="188">
        <f>IFERROR(VLOOKUP($B$355,C_355,16,FALSE),DAY($B$355))</f>
        <v>19</v>
      </c>
      <c r="M355" s="188">
        <f>IFERROR(VLOOKUP($B$355,C_400,15,FALSE),DAY($B$355))</f>
        <v>19</v>
      </c>
      <c r="N355" s="188">
        <f>IFERROR(VLOOKUP($B$355,C_410,14,FALSE),DAY($B$355))</f>
        <v>19</v>
      </c>
      <c r="O355" s="188">
        <f>IFERROR(VLOOKUP($B$355,C_415,13,FALSE),DAY($B$355))</f>
        <v>19</v>
      </c>
      <c r="P355" s="188">
        <f>IFERROR(VLOOKUP($B$355,C_420,12,FALSE),DAY($B$355))</f>
        <v>19</v>
      </c>
      <c r="Q355" s="188">
        <f>IFERROR(VLOOKUP($B$355,C_430,11,FALSE),DAY($B$355))</f>
        <v>19</v>
      </c>
      <c r="R355" s="188">
        <f>IFERROR(VLOOKUP($B$355,C_440,10,FALSE),DAY($B$355))</f>
        <v>19</v>
      </c>
      <c r="S355" s="188">
        <f>IFERROR(VLOOKUP($B$355,C_450,9,FALSE),DAY($B$355))</f>
        <v>19</v>
      </c>
      <c r="T355" s="188">
        <f>IFERROR(VLOOKUP($B$355,C_460,8,FALSE),DAY($B$355))</f>
        <v>19</v>
      </c>
      <c r="U355" s="188">
        <f>IFERROR(VLOOKUP($B$355,C_470,7,FALSE),DAY($B$355))</f>
        <v>19</v>
      </c>
      <c r="V355" s="188">
        <f>IFERROR(VLOOKUP($B$355,C_480,6,FALSE),DAY($B$355))</f>
        <v>19</v>
      </c>
      <c r="W355" s="188">
        <f>IFERROR(VLOOKUP($B$355,C_490,5,FALSE),DAY($B$355))</f>
        <v>19</v>
      </c>
      <c r="X355" s="188">
        <f>IFERROR(VLOOKUP($B$355,C_600,4,FALSE),DAY($B$355))</f>
        <v>19</v>
      </c>
      <c r="Y355" s="188">
        <f>IFERROR(VLOOKUP($B$355,C_610,3,FALSE),DAY($B$355))</f>
        <v>19</v>
      </c>
      <c r="Z355" s="188">
        <f>IFERROR(VLOOKUP($B$355,C_620,2,FALSE),DAY($B$355))</f>
        <v>19</v>
      </c>
    </row>
    <row r="356" spans="1:26">
      <c r="A356" s="128" t="s">
        <v>106</v>
      </c>
      <c r="B356" s="187">
        <v>42174</v>
      </c>
      <c r="C356" s="188">
        <f>IFERROR(VLOOKUP($B$356,C_100,25,FALSE),DAY($B$356))</f>
        <v>20</v>
      </c>
      <c r="D356" s="188">
        <f>IFERROR(VLOOKUP($B$356,C_120,24,FALSE),DAY($B$356))</f>
        <v>20</v>
      </c>
      <c r="E356" s="188">
        <f>IFERROR(VLOOKUP($B$356,C_130,23,FALSE),DAY($B$356))</f>
        <v>20</v>
      </c>
      <c r="F356" s="188">
        <f>IFERROR(VLOOKUP($B$356,C_400B,22,FALSE),DAY($B$356))</f>
        <v>20</v>
      </c>
      <c r="G356" s="188">
        <f>IFERROR(VLOOKUP($B$356,C_140,21,FALSE),DAY($B$356))</f>
        <v>20</v>
      </c>
      <c r="H356" s="188">
        <f>IFERROR(VLOOKUP($B$356,C_150,20,FALSE),DAY($B$356))</f>
        <v>20</v>
      </c>
      <c r="I356" s="188">
        <f>IFERROR(VLOOKUP($B$356,C_200,19,FALSE),DAY($B$356))</f>
        <v>20</v>
      </c>
      <c r="J356" s="188">
        <f>IFERROR(VLOOKUP($B$356,C_210,18,FALSE),DAY($B$356))</f>
        <v>20</v>
      </c>
      <c r="K356" s="188">
        <f>IFERROR(VLOOKUP($B$356,C_350,17,FALSE),DAY($B$356))</f>
        <v>20</v>
      </c>
      <c r="L356" s="188">
        <f>IFERROR(VLOOKUP($B$356,C_355,16,FALSE),DAY($B$356))</f>
        <v>20</v>
      </c>
      <c r="M356" s="188">
        <f>IFERROR(VLOOKUP($B$356,C_400,15,FALSE),DAY($B$356))</f>
        <v>20</v>
      </c>
      <c r="N356" s="188">
        <f>IFERROR(VLOOKUP($B$356,C_410,14,FALSE),DAY($B$356))</f>
        <v>20</v>
      </c>
      <c r="O356" s="188">
        <f>IFERROR(VLOOKUP($B$356,C_415,13,FALSE),DAY($B$356))</f>
        <v>20</v>
      </c>
      <c r="P356" s="188">
        <f>IFERROR(VLOOKUP($B$356,C_420,12,FALSE),DAY($B$356))</f>
        <v>20</v>
      </c>
      <c r="Q356" s="188">
        <f>IFERROR(VLOOKUP($B$356,C_430,11,FALSE),DAY($B$356))</f>
        <v>20</v>
      </c>
      <c r="R356" s="188">
        <f>IFERROR(VLOOKUP($B$356,C_440,10,FALSE),DAY($B$356))</f>
        <v>20</v>
      </c>
      <c r="S356" s="188">
        <f>IFERROR(VLOOKUP($B$356,C_450,9,FALSE),DAY($B$356))</f>
        <v>20</v>
      </c>
      <c r="T356" s="188">
        <f>IFERROR(VLOOKUP($B$356,C_460,8,FALSE),DAY($B$356))</f>
        <v>20</v>
      </c>
      <c r="U356" s="188">
        <f>IFERROR(VLOOKUP($B$356,C_470,7,FALSE),DAY($B$356))</f>
        <v>20</v>
      </c>
      <c r="V356" s="188">
        <f>IFERROR(VLOOKUP($B$356,C_480,6,FALSE),DAY($B$356))</f>
        <v>20</v>
      </c>
      <c r="W356" s="188">
        <f>IFERROR(VLOOKUP($B$356,C_490,5,FALSE),DAY($B$356))</f>
        <v>20</v>
      </c>
      <c r="X356" s="188">
        <f>IFERROR(VLOOKUP($B$356,C_600,4,FALSE),DAY($B$356))</f>
        <v>20</v>
      </c>
      <c r="Y356" s="188">
        <f>IFERROR(VLOOKUP($B$356,C_610,3,FALSE),DAY($B$356))</f>
        <v>20</v>
      </c>
      <c r="Z356" s="188">
        <f>IFERROR(VLOOKUP($B$356,C_620,2,FALSE),DAY($B$356))</f>
        <v>20</v>
      </c>
    </row>
    <row r="357" spans="1:26">
      <c r="A357" s="128" t="s">
        <v>107</v>
      </c>
      <c r="B357" s="187">
        <v>42175</v>
      </c>
      <c r="C357" s="188">
        <f>IFERROR(VLOOKUP($B$357,C_100,25,FALSE),DAY($B$357))</f>
        <v>21</v>
      </c>
      <c r="D357" s="188">
        <f>IFERROR(VLOOKUP($B$357,C_120,24,FALSE),DAY($B$357))</f>
        <v>21</v>
      </c>
      <c r="E357" s="188">
        <f>IFERROR(VLOOKUP($B$357,C_130,23,FALSE),DAY($B$357))</f>
        <v>21</v>
      </c>
      <c r="F357" s="188">
        <f>IFERROR(VLOOKUP($B$357,C_400B,22,FALSE),DAY($B$357))</f>
        <v>21</v>
      </c>
      <c r="G357" s="188">
        <f>IFERROR(VLOOKUP($B$357,C_140,21,FALSE),DAY($B$357))</f>
        <v>21</v>
      </c>
      <c r="H357" s="188" t="str">
        <f>IFERROR(VLOOKUP($B$357,C_150,20,FALSE),DAY($B$357))</f>
        <v>◯</v>
      </c>
      <c r="I357" s="188">
        <f>IFERROR(VLOOKUP($B$357,C_200,19,FALSE),DAY($B$357))</f>
        <v>21</v>
      </c>
      <c r="J357" s="188">
        <f>IFERROR(VLOOKUP($B$357,C_210,18,FALSE),DAY($B$357))</f>
        <v>21</v>
      </c>
      <c r="K357" s="188">
        <f>IFERROR(VLOOKUP($B$357,C_350,17,FALSE),DAY($B$357))</f>
        <v>21</v>
      </c>
      <c r="L357" s="188">
        <f>IFERROR(VLOOKUP($B$357,C_355,16,FALSE),DAY($B$357))</f>
        <v>21</v>
      </c>
      <c r="M357" s="188">
        <f>IFERROR(VLOOKUP($B$357,C_400,15,FALSE),DAY($B$357))</f>
        <v>21</v>
      </c>
      <c r="N357" s="188">
        <f>IFERROR(VLOOKUP($B$357,C_410,14,FALSE),DAY($B$357))</f>
        <v>21</v>
      </c>
      <c r="O357" s="188">
        <f>IFERROR(VLOOKUP($B$357,C_415,13,FALSE),DAY($B$357))</f>
        <v>21</v>
      </c>
      <c r="P357" s="188">
        <f>IFERROR(VLOOKUP($B$357,C_420,12,FALSE),DAY($B$357))</f>
        <v>21</v>
      </c>
      <c r="Q357" s="188">
        <f>IFERROR(VLOOKUP($B$357,C_430,11,FALSE),DAY($B$357))</f>
        <v>21</v>
      </c>
      <c r="R357" s="188">
        <f>IFERROR(VLOOKUP($B$357,C_440,10,FALSE),DAY($B$357))</f>
        <v>21</v>
      </c>
      <c r="S357" s="188">
        <f>IFERROR(VLOOKUP($B$357,C_450,9,FALSE),DAY($B$357))</f>
        <v>21</v>
      </c>
      <c r="T357" s="188">
        <f>IFERROR(VLOOKUP($B$357,C_460,8,FALSE),DAY($B$357))</f>
        <v>21</v>
      </c>
      <c r="U357" s="188">
        <f>IFERROR(VLOOKUP($B$357,C_470,7,FALSE),DAY($B$357))</f>
        <v>21</v>
      </c>
      <c r="V357" s="188">
        <f>IFERROR(VLOOKUP($B$357,C_480,6,FALSE),DAY($B$357))</f>
        <v>21</v>
      </c>
      <c r="W357" s="188">
        <f>IFERROR(VLOOKUP($B$357,C_490,5,FALSE),DAY($B$357))</f>
        <v>21</v>
      </c>
      <c r="X357" s="188">
        <f>IFERROR(VLOOKUP($B$357,C_600,4,FALSE),DAY($B$357))</f>
        <v>21</v>
      </c>
      <c r="Y357" s="188">
        <f>IFERROR(VLOOKUP($B$357,C_610,3,FALSE),DAY($B$357))</f>
        <v>21</v>
      </c>
      <c r="Z357" s="188">
        <f>IFERROR(VLOOKUP($B$357,C_620,2,FALSE),DAY($B$357))</f>
        <v>21</v>
      </c>
    </row>
    <row r="358" spans="1:26">
      <c r="A358" s="182" t="s">
        <v>108</v>
      </c>
      <c r="B358" s="186">
        <v>42176</v>
      </c>
      <c r="C358" s="188">
        <f>IFERROR(VLOOKUP($B$358,C_100,25,FALSE),DAY($B$358))</f>
        <v>22</v>
      </c>
      <c r="D358" s="188">
        <f>IFERROR(VLOOKUP($B$358,C_120,24,FALSE),DAY($B$358))</f>
        <v>22</v>
      </c>
      <c r="E358" s="188">
        <f>IFERROR(VLOOKUP($B$358,C_130,23,FALSE),DAY($B$358))</f>
        <v>22</v>
      </c>
      <c r="F358" s="188">
        <f>IFERROR(VLOOKUP($B$358,C_400B,22,FALSE),DAY($B$358))</f>
        <v>22</v>
      </c>
      <c r="G358" s="188">
        <f>IFERROR(VLOOKUP($B$358,C_140,21,FALSE),DAY($B$358))</f>
        <v>22</v>
      </c>
      <c r="H358" s="188">
        <f>IFERROR(VLOOKUP($B$358,C_150,20,FALSE),DAY($B$358))</f>
        <v>22</v>
      </c>
      <c r="I358" s="188">
        <f>IFERROR(VLOOKUP($B$358,C_200,19,FALSE),DAY($B$358))</f>
        <v>22</v>
      </c>
      <c r="J358" s="188">
        <f>IFERROR(VLOOKUP($B$358,C_210,18,FALSE),DAY($B$358))</f>
        <v>22</v>
      </c>
      <c r="K358" s="188">
        <f>IFERROR(VLOOKUP($B$358,C_350,17,FALSE),DAY($B$358))</f>
        <v>22</v>
      </c>
      <c r="L358" s="188">
        <f>IFERROR(VLOOKUP($B$358,C_355,16,FALSE),DAY($B$358))</f>
        <v>22</v>
      </c>
      <c r="M358" s="188">
        <f>IFERROR(VLOOKUP($B$358,C_400,15,FALSE),DAY($B$358))</f>
        <v>22</v>
      </c>
      <c r="N358" s="188">
        <f>IFERROR(VLOOKUP($B$358,C_410,14,FALSE),DAY($B$358))</f>
        <v>22</v>
      </c>
      <c r="O358" s="188">
        <f>IFERROR(VLOOKUP($B$358,C_415,13,FALSE),DAY($B$358))</f>
        <v>22</v>
      </c>
      <c r="P358" s="188">
        <f>IFERROR(VLOOKUP($B$358,C_420,12,FALSE),DAY($B$358))</f>
        <v>22</v>
      </c>
      <c r="Q358" s="188">
        <f>IFERROR(VLOOKUP($B$358,C_430,11,FALSE),DAY($B$358))</f>
        <v>22</v>
      </c>
      <c r="R358" s="188">
        <f>IFERROR(VLOOKUP($B$358,C_440,10,FALSE),DAY($B$358))</f>
        <v>22</v>
      </c>
      <c r="S358" s="188">
        <f>IFERROR(VLOOKUP($B$358,C_450,9,FALSE),DAY($B$358))</f>
        <v>22</v>
      </c>
      <c r="T358" s="188">
        <f>IFERROR(VLOOKUP($B$358,C_460,8,FALSE),DAY($B$358))</f>
        <v>22</v>
      </c>
      <c r="U358" s="188">
        <f>IFERROR(VLOOKUP($B$358,C_470,7,FALSE),DAY($B$358))</f>
        <v>22</v>
      </c>
      <c r="V358" s="188">
        <f>IFERROR(VLOOKUP($B$358,C_480,6,FALSE),DAY($B$358))</f>
        <v>22</v>
      </c>
      <c r="W358" s="188">
        <f>IFERROR(VLOOKUP($B$358,C_490,5,FALSE),DAY($B$358))</f>
        <v>22</v>
      </c>
      <c r="X358" s="188">
        <f>IFERROR(VLOOKUP($B$358,C_600,4,FALSE),DAY($B$358))</f>
        <v>22</v>
      </c>
      <c r="Y358" s="188">
        <f>IFERROR(VLOOKUP($B$358,C_610,3,FALSE),DAY($B$358))</f>
        <v>22</v>
      </c>
      <c r="Z358" s="188">
        <f>IFERROR(VLOOKUP($B$358,C_620,2,FALSE),DAY($B$358))</f>
        <v>22</v>
      </c>
    </row>
    <row r="359" spans="1:26">
      <c r="A359" s="182" t="s">
        <v>102</v>
      </c>
      <c r="B359" s="186">
        <v>42177</v>
      </c>
      <c r="C359" s="188">
        <f>IFERROR(VLOOKUP($B$359,C_100,25,FALSE),DAY($B$359))</f>
        <v>23</v>
      </c>
      <c r="D359" s="188">
        <f>IFERROR(VLOOKUP($B$359,C_120,24,FALSE),DAY($B$359))</f>
        <v>23</v>
      </c>
      <c r="E359" s="188">
        <f>IFERROR(VLOOKUP($B$359,C_130,23,FALSE),DAY($B$359))</f>
        <v>23</v>
      </c>
      <c r="F359" s="188">
        <f>IFERROR(VLOOKUP($B$359,C_400B,22,FALSE),DAY($B$359))</f>
        <v>23</v>
      </c>
      <c r="G359" s="188">
        <f>IFERROR(VLOOKUP($B$359,C_140,21,FALSE),DAY($B$359))</f>
        <v>23</v>
      </c>
      <c r="H359" s="188">
        <f>IFERROR(VLOOKUP($B$359,C_150,20,FALSE),DAY($B$359))</f>
        <v>23</v>
      </c>
      <c r="I359" s="188">
        <f>IFERROR(VLOOKUP($B$359,C_200,19,FALSE),DAY($B$359))</f>
        <v>23</v>
      </c>
      <c r="J359" s="188">
        <f>IFERROR(VLOOKUP($B$359,C_210,18,FALSE),DAY($B$359))</f>
        <v>23</v>
      </c>
      <c r="K359" s="188">
        <f>IFERROR(VLOOKUP($B$359,C_350,17,FALSE),DAY($B$359))</f>
        <v>23</v>
      </c>
      <c r="L359" s="188">
        <f>IFERROR(VLOOKUP($B$359,C_355,16,FALSE),DAY($B$359))</f>
        <v>23</v>
      </c>
      <c r="M359" s="188">
        <f>IFERROR(VLOOKUP($B$359,C_400,15,FALSE),DAY($B$359))</f>
        <v>23</v>
      </c>
      <c r="N359" s="188">
        <f>IFERROR(VLOOKUP($B$359,C_410,14,FALSE),DAY($B$359))</f>
        <v>23</v>
      </c>
      <c r="O359" s="188">
        <f>IFERROR(VLOOKUP($B$359,C_415,13,FALSE),DAY($B$359))</f>
        <v>23</v>
      </c>
      <c r="P359" s="188">
        <f>IFERROR(VLOOKUP($B$359,C_420,12,FALSE),DAY($B$359))</f>
        <v>23</v>
      </c>
      <c r="Q359" s="188">
        <f>IFERROR(VLOOKUP($B$359,C_430,11,FALSE),DAY($B$359))</f>
        <v>23</v>
      </c>
      <c r="R359" s="188">
        <f>IFERROR(VLOOKUP($B$359,C_440,10,FALSE),DAY($B$359))</f>
        <v>23</v>
      </c>
      <c r="S359" s="188">
        <f>IFERROR(VLOOKUP($B$359,C_450,9,FALSE),DAY($B$359))</f>
        <v>23</v>
      </c>
      <c r="T359" s="188">
        <f>IFERROR(VLOOKUP($B$359,C_460,8,FALSE),DAY($B$359))</f>
        <v>23</v>
      </c>
      <c r="U359" s="188">
        <f>IFERROR(VLOOKUP($B$359,C_470,7,FALSE),DAY($B$359))</f>
        <v>23</v>
      </c>
      <c r="V359" s="188">
        <f>IFERROR(VLOOKUP($B$359,C_480,6,FALSE),DAY($B$359))</f>
        <v>23</v>
      </c>
      <c r="W359" s="188">
        <f>IFERROR(VLOOKUP($B$359,C_490,5,FALSE),DAY($B$359))</f>
        <v>23</v>
      </c>
      <c r="X359" s="188">
        <f>IFERROR(VLOOKUP($B$359,C_600,4,FALSE),DAY($B$359))</f>
        <v>23</v>
      </c>
      <c r="Y359" s="188">
        <f>IFERROR(VLOOKUP($B$359,C_610,3,FALSE),DAY($B$359))</f>
        <v>23</v>
      </c>
      <c r="Z359" s="188">
        <f>IFERROR(VLOOKUP($B$359,C_620,2,FALSE),DAY($B$359))</f>
        <v>23</v>
      </c>
    </row>
    <row r="360" spans="1:26">
      <c r="A360" s="128" t="s">
        <v>103</v>
      </c>
      <c r="B360" s="187">
        <v>42178</v>
      </c>
      <c r="C360" s="188">
        <f>IFERROR(VLOOKUP($B$360,C_100,25,FALSE),DAY($B$360))</f>
        <v>24</v>
      </c>
      <c r="D360" s="188">
        <f>IFERROR(VLOOKUP($B$360,C_120,24,FALSE),DAY($B$360))</f>
        <v>24</v>
      </c>
      <c r="E360" s="188">
        <f>IFERROR(VLOOKUP($B$360,C_130,23,FALSE),DAY($B$360))</f>
        <v>24</v>
      </c>
      <c r="F360" s="188">
        <f>IFERROR(VLOOKUP($B$360,C_400B,22,FALSE),DAY($B$360))</f>
        <v>24</v>
      </c>
      <c r="G360" s="188">
        <f>IFERROR(VLOOKUP($B$360,C_140,21,FALSE),DAY($B$360))</f>
        <v>24</v>
      </c>
      <c r="H360" s="188">
        <f>IFERROR(VLOOKUP($B$360,C_150,20,FALSE),DAY($B$360))</f>
        <v>24</v>
      </c>
      <c r="I360" s="188">
        <f>IFERROR(VLOOKUP($B$360,C_200,19,FALSE),DAY($B$360))</f>
        <v>24</v>
      </c>
      <c r="J360" s="188">
        <f>IFERROR(VLOOKUP($B$360,C_210,18,FALSE),DAY($B$360))</f>
        <v>24</v>
      </c>
      <c r="K360" s="188">
        <f>IFERROR(VLOOKUP($B$360,C_350,17,FALSE),DAY($B$360))</f>
        <v>24</v>
      </c>
      <c r="L360" s="188">
        <f>IFERROR(VLOOKUP($B$360,C_355,16,FALSE),DAY($B$360))</f>
        <v>24</v>
      </c>
      <c r="M360" s="188">
        <f>IFERROR(VLOOKUP($B$360,C_400,15,FALSE),DAY($B$360))</f>
        <v>24</v>
      </c>
      <c r="N360" s="188">
        <f>IFERROR(VLOOKUP($B$360,C_410,14,FALSE),DAY($B$360))</f>
        <v>24</v>
      </c>
      <c r="O360" s="188">
        <f>IFERROR(VLOOKUP($B$360,C_415,13,FALSE),DAY($B$360))</f>
        <v>24</v>
      </c>
      <c r="P360" s="188">
        <f>IFERROR(VLOOKUP($B$360,C_420,12,FALSE),DAY($B$360))</f>
        <v>24</v>
      </c>
      <c r="Q360" s="188">
        <f>IFERROR(VLOOKUP($B$360,C_430,11,FALSE),DAY($B$360))</f>
        <v>24</v>
      </c>
      <c r="R360" s="188">
        <f>IFERROR(VLOOKUP($B$360,C_440,10,FALSE),DAY($B$360))</f>
        <v>24</v>
      </c>
      <c r="S360" s="188">
        <f>IFERROR(VLOOKUP($B$360,C_450,9,FALSE),DAY($B$360))</f>
        <v>24</v>
      </c>
      <c r="T360" s="188">
        <f>IFERROR(VLOOKUP($B$360,C_460,8,FALSE),DAY($B$360))</f>
        <v>24</v>
      </c>
      <c r="U360" s="188">
        <f>IFERROR(VLOOKUP($B$360,C_470,7,FALSE),DAY($B$360))</f>
        <v>24</v>
      </c>
      <c r="V360" s="188">
        <f>IFERROR(VLOOKUP($B$360,C_480,6,FALSE),DAY($B$360))</f>
        <v>24</v>
      </c>
      <c r="W360" s="188">
        <f>IFERROR(VLOOKUP($B$360,C_490,5,FALSE),DAY($B$360))</f>
        <v>24</v>
      </c>
      <c r="X360" s="188">
        <f>IFERROR(VLOOKUP($B$360,C_600,4,FALSE),DAY($B$360))</f>
        <v>24</v>
      </c>
      <c r="Y360" s="188">
        <f>IFERROR(VLOOKUP($B$360,C_610,3,FALSE),DAY($B$360))</f>
        <v>24</v>
      </c>
      <c r="Z360" s="188">
        <f>IFERROR(VLOOKUP($B$360,C_620,2,FALSE),DAY($B$360))</f>
        <v>24</v>
      </c>
    </row>
    <row r="361" spans="1:26">
      <c r="A361" s="128" t="s">
        <v>104</v>
      </c>
      <c r="B361" s="187">
        <v>42179</v>
      </c>
      <c r="C361" s="188">
        <f>IFERROR(VLOOKUP($B$361,C_100,25,FALSE),DAY($B$361))</f>
        <v>25</v>
      </c>
      <c r="D361" s="188">
        <f>IFERROR(VLOOKUP($B$361,C_120,24,FALSE),DAY($B$361))</f>
        <v>25</v>
      </c>
      <c r="E361" s="188">
        <f>IFERROR(VLOOKUP($B$361,C_130,23,FALSE),DAY($B$361))</f>
        <v>25</v>
      </c>
      <c r="F361" s="188">
        <f>IFERROR(VLOOKUP($B$361,C_400B,22,FALSE),DAY($B$361))</f>
        <v>25</v>
      </c>
      <c r="G361" s="188">
        <f>IFERROR(VLOOKUP($B$361,C_140,21,FALSE),DAY($B$361))</f>
        <v>25</v>
      </c>
      <c r="H361" s="188">
        <f>IFERROR(VLOOKUP($B$361,C_150,20,FALSE),DAY($B$361))</f>
        <v>25</v>
      </c>
      <c r="I361" s="188">
        <f>IFERROR(VLOOKUP($B$361,C_200,19,FALSE),DAY($B$361))</f>
        <v>25</v>
      </c>
      <c r="J361" s="188">
        <f>IFERROR(VLOOKUP($B$361,C_210,18,FALSE),DAY($B$361))</f>
        <v>25</v>
      </c>
      <c r="K361" s="188">
        <f>IFERROR(VLOOKUP($B$361,C_350,17,FALSE),DAY($B$361))</f>
        <v>25</v>
      </c>
      <c r="L361" s="188">
        <f>IFERROR(VLOOKUP($B$361,C_355,16,FALSE),DAY($B$361))</f>
        <v>25</v>
      </c>
      <c r="M361" s="188">
        <f>IFERROR(VLOOKUP($B$361,C_400,15,FALSE),DAY($B$361))</f>
        <v>25</v>
      </c>
      <c r="N361" s="188">
        <f>IFERROR(VLOOKUP($B$361,C_410,14,FALSE),DAY($B$361))</f>
        <v>25</v>
      </c>
      <c r="O361" s="188">
        <f>IFERROR(VLOOKUP($B$361,C_415,13,FALSE),DAY($B$361))</f>
        <v>25</v>
      </c>
      <c r="P361" s="188">
        <f>IFERROR(VLOOKUP($B$361,C_420,12,FALSE),DAY($B$361))</f>
        <v>25</v>
      </c>
      <c r="Q361" s="188">
        <f>IFERROR(VLOOKUP($B$361,C_430,11,FALSE),DAY($B$361))</f>
        <v>25</v>
      </c>
      <c r="R361" s="188">
        <f>IFERROR(VLOOKUP($B$361,C_440,10,FALSE),DAY($B$361))</f>
        <v>25</v>
      </c>
      <c r="S361" s="188">
        <f>IFERROR(VLOOKUP($B$361,C_450,9,FALSE),DAY($B$361))</f>
        <v>25</v>
      </c>
      <c r="T361" s="188">
        <f>IFERROR(VLOOKUP($B$361,C_460,8,FALSE),DAY($B$361))</f>
        <v>25</v>
      </c>
      <c r="U361" s="188">
        <f>IFERROR(VLOOKUP($B$361,C_470,7,FALSE),DAY($B$361))</f>
        <v>25</v>
      </c>
      <c r="V361" s="188">
        <f>IFERROR(VLOOKUP($B$361,C_480,6,FALSE),DAY($B$361))</f>
        <v>25</v>
      </c>
      <c r="W361" s="188">
        <f>IFERROR(VLOOKUP($B$361,C_490,5,FALSE),DAY($B$361))</f>
        <v>25</v>
      </c>
      <c r="X361" s="188">
        <f>IFERROR(VLOOKUP($B$361,C_600,4,FALSE),DAY($B$361))</f>
        <v>25</v>
      </c>
      <c r="Y361" s="188">
        <f>IFERROR(VLOOKUP($B$361,C_610,3,FALSE),DAY($B$361))</f>
        <v>25</v>
      </c>
      <c r="Z361" s="188">
        <f>IFERROR(VLOOKUP($B$361,C_620,2,FALSE),DAY($B$361))</f>
        <v>25</v>
      </c>
    </row>
    <row r="362" spans="1:26">
      <c r="A362" s="128" t="s">
        <v>105</v>
      </c>
      <c r="B362" s="187">
        <v>42180</v>
      </c>
      <c r="C362" s="188">
        <f>IFERROR(VLOOKUP($B$362,C_100,25,FALSE),DAY($B$362))</f>
        <v>26</v>
      </c>
      <c r="D362" s="188">
        <f>IFERROR(VLOOKUP($B$362,C_120,24,FALSE),DAY($B$362))</f>
        <v>26</v>
      </c>
      <c r="E362" s="188">
        <f>IFERROR(VLOOKUP($B$362,C_130,23,FALSE),DAY($B$362))</f>
        <v>26</v>
      </c>
      <c r="F362" s="188">
        <f>IFERROR(VLOOKUP($B$362,C_400B,22,FALSE),DAY($B$362))</f>
        <v>26</v>
      </c>
      <c r="G362" s="188">
        <f>IFERROR(VLOOKUP($B$362,C_140,21,FALSE),DAY($B$362))</f>
        <v>26</v>
      </c>
      <c r="H362" s="188">
        <f>IFERROR(VLOOKUP($B$362,C_150,20,FALSE),DAY($B$362))</f>
        <v>26</v>
      </c>
      <c r="I362" s="188">
        <f>IFERROR(VLOOKUP($B$362,C_200,19,FALSE),DAY($B$362))</f>
        <v>26</v>
      </c>
      <c r="J362" s="188">
        <f>IFERROR(VLOOKUP($B$362,C_210,18,FALSE),DAY($B$362))</f>
        <v>26</v>
      </c>
      <c r="K362" s="188">
        <f>IFERROR(VLOOKUP($B$362,C_350,17,FALSE),DAY($B$362))</f>
        <v>26</v>
      </c>
      <c r="L362" s="188">
        <f>IFERROR(VLOOKUP($B$362,C_355,16,FALSE),DAY($B$362))</f>
        <v>26</v>
      </c>
      <c r="M362" s="188">
        <f>IFERROR(VLOOKUP($B$362,C_400,15,FALSE),DAY($B$362))</f>
        <v>26</v>
      </c>
      <c r="N362" s="188">
        <f>IFERROR(VLOOKUP($B$362,C_410,14,FALSE),DAY($B$362))</f>
        <v>26</v>
      </c>
      <c r="O362" s="188">
        <f>IFERROR(VLOOKUP($B$362,C_415,13,FALSE),DAY($B$362))</f>
        <v>26</v>
      </c>
      <c r="P362" s="188">
        <f>IFERROR(VLOOKUP($B$362,C_420,12,FALSE),DAY($B$362))</f>
        <v>26</v>
      </c>
      <c r="Q362" s="188">
        <f>IFERROR(VLOOKUP($B$362,C_430,11,FALSE),DAY($B$362))</f>
        <v>26</v>
      </c>
      <c r="R362" s="188">
        <f>IFERROR(VLOOKUP($B$362,C_440,10,FALSE),DAY($B$362))</f>
        <v>26</v>
      </c>
      <c r="S362" s="188">
        <f>IFERROR(VLOOKUP($B$362,C_450,9,FALSE),DAY($B$362))</f>
        <v>26</v>
      </c>
      <c r="T362" s="188">
        <f>IFERROR(VLOOKUP($B$362,C_460,8,FALSE),DAY($B$362))</f>
        <v>26</v>
      </c>
      <c r="U362" s="188">
        <f>IFERROR(VLOOKUP($B$362,C_470,7,FALSE),DAY($B$362))</f>
        <v>26</v>
      </c>
      <c r="V362" s="188">
        <f>IFERROR(VLOOKUP($B$362,C_480,6,FALSE),DAY($B$362))</f>
        <v>26</v>
      </c>
      <c r="W362" s="188">
        <f>IFERROR(VLOOKUP($B$362,C_490,5,FALSE),DAY($B$362))</f>
        <v>26</v>
      </c>
      <c r="X362" s="188">
        <f>IFERROR(VLOOKUP($B$362,C_600,4,FALSE),DAY($B$362))</f>
        <v>26</v>
      </c>
      <c r="Y362" s="188">
        <f>IFERROR(VLOOKUP($B$362,C_610,3,FALSE),DAY($B$362))</f>
        <v>26</v>
      </c>
      <c r="Z362" s="188">
        <f>IFERROR(VLOOKUP($B$362,C_620,2,FALSE),DAY($B$362))</f>
        <v>26</v>
      </c>
    </row>
    <row r="363" spans="1:26">
      <c r="A363" s="128" t="s">
        <v>106</v>
      </c>
      <c r="B363" s="187">
        <v>42181</v>
      </c>
      <c r="C363" s="188">
        <f>IFERROR(VLOOKUP($B$363,C_100,25,FALSE),DAY($B$363))</f>
        <v>27</v>
      </c>
      <c r="D363" s="188">
        <f>IFERROR(VLOOKUP($B$363,C_120,24,FALSE),DAY($B$363))</f>
        <v>27</v>
      </c>
      <c r="E363" s="188">
        <f>IFERROR(VLOOKUP($B$363,C_130,23,FALSE),DAY($B$363))</f>
        <v>27</v>
      </c>
      <c r="F363" s="188">
        <f>IFERROR(VLOOKUP($B$363,C_400B,22,FALSE),DAY($B$363))</f>
        <v>27</v>
      </c>
      <c r="G363" s="188">
        <f>IFERROR(VLOOKUP($B$363,C_140,21,FALSE),DAY($B$363))</f>
        <v>27</v>
      </c>
      <c r="H363" s="188" t="str">
        <f>IFERROR(VLOOKUP($B$363,C_150,20,FALSE),DAY($B$363))</f>
        <v></v>
      </c>
      <c r="I363" s="188">
        <f>IFERROR(VLOOKUP($B$363,C_200,19,FALSE),DAY($B$363))</f>
        <v>27</v>
      </c>
      <c r="J363" s="188">
        <f>IFERROR(VLOOKUP($B$363,C_210,18,FALSE),DAY($B$363))</f>
        <v>27</v>
      </c>
      <c r="K363" s="188">
        <f>IFERROR(VLOOKUP($B$363,C_350,17,FALSE),DAY($B$363))</f>
        <v>27</v>
      </c>
      <c r="L363" s="188">
        <f>IFERROR(VLOOKUP($B$363,C_355,16,FALSE),DAY($B$363))</f>
        <v>27</v>
      </c>
      <c r="M363" s="188">
        <f>IFERROR(VLOOKUP($B$363,C_400,15,FALSE),DAY($B$363))</f>
        <v>27</v>
      </c>
      <c r="N363" s="188">
        <f>IFERROR(VLOOKUP($B$363,C_410,14,FALSE),DAY($B$363))</f>
        <v>27</v>
      </c>
      <c r="O363" s="188">
        <f>IFERROR(VLOOKUP($B$363,C_415,13,FALSE),DAY($B$363))</f>
        <v>27</v>
      </c>
      <c r="P363" s="188">
        <f>IFERROR(VLOOKUP($B$363,C_420,12,FALSE),DAY($B$363))</f>
        <v>27</v>
      </c>
      <c r="Q363" s="188">
        <f>IFERROR(VLOOKUP($B$363,C_430,11,FALSE),DAY($B$363))</f>
        <v>27</v>
      </c>
      <c r="R363" s="188">
        <f>IFERROR(VLOOKUP($B$363,C_440,10,FALSE),DAY($B$363))</f>
        <v>27</v>
      </c>
      <c r="S363" s="188">
        <f>IFERROR(VLOOKUP($B$363,C_450,9,FALSE),DAY($B$363))</f>
        <v>27</v>
      </c>
      <c r="T363" s="188">
        <f>IFERROR(VLOOKUP($B$363,C_460,8,FALSE),DAY($B$363))</f>
        <v>27</v>
      </c>
      <c r="U363" s="188">
        <f>IFERROR(VLOOKUP($B$363,C_470,7,FALSE),DAY($B$363))</f>
        <v>27</v>
      </c>
      <c r="V363" s="188">
        <f>IFERROR(VLOOKUP($B$363,C_480,6,FALSE),DAY($B$363))</f>
        <v>27</v>
      </c>
      <c r="W363" s="188">
        <f>IFERROR(VLOOKUP($B$363,C_490,5,FALSE),DAY($B$363))</f>
        <v>27</v>
      </c>
      <c r="X363" s="188">
        <f>IFERROR(VLOOKUP($B$363,C_600,4,FALSE),DAY($B$363))</f>
        <v>27</v>
      </c>
      <c r="Y363" s="188">
        <f>IFERROR(VLOOKUP($B$363,C_610,3,FALSE),DAY($B$363))</f>
        <v>27</v>
      </c>
      <c r="Z363" s="188">
        <f>IFERROR(VLOOKUP($B$363,C_620,2,FALSE),DAY($B$363))</f>
        <v>27</v>
      </c>
    </row>
    <row r="364" spans="1:26">
      <c r="A364" s="128" t="s">
        <v>107</v>
      </c>
      <c r="B364" s="187">
        <v>42182</v>
      </c>
      <c r="C364" s="188" t="str">
        <f>IFERROR(VLOOKUP($B$364,C_100,25,FALSE),DAY($B$364))</f>
        <v></v>
      </c>
      <c r="D364" s="188">
        <f>IFERROR(VLOOKUP($B$364,C_120,24,FALSE),DAY($B$364))</f>
        <v>28</v>
      </c>
      <c r="E364" s="188" t="str">
        <f>IFERROR(VLOOKUP($B$364,C_130,23,FALSE),DAY($B$364))</f>
        <v></v>
      </c>
      <c r="F364" s="188" t="str">
        <f>IFERROR(VLOOKUP($B$364,C_400B,22,FALSE),DAY($B$364))</f>
        <v></v>
      </c>
      <c r="G364" s="188">
        <f>IFERROR(VLOOKUP($B$364,C_140,21,FALSE),DAY($B$364))</f>
        <v>28</v>
      </c>
      <c r="H364" s="188">
        <f>IFERROR(VLOOKUP($B$364,C_150,20,FALSE),DAY($B$364))</f>
        <v>28</v>
      </c>
      <c r="I364" s="188">
        <f>IFERROR(VLOOKUP($B$364,C_200,19,FALSE),DAY($B$364))</f>
        <v>28</v>
      </c>
      <c r="J364" s="188">
        <f>IFERROR(VLOOKUP($B$364,C_210,18,FALSE),DAY($B$364))</f>
        <v>28</v>
      </c>
      <c r="K364" s="188">
        <f>IFERROR(VLOOKUP($B$364,C_350,17,FALSE),DAY($B$364))</f>
        <v>28</v>
      </c>
      <c r="L364" s="188">
        <f>IFERROR(VLOOKUP($B$364,C_355,16,FALSE),DAY($B$364))</f>
        <v>28</v>
      </c>
      <c r="M364" s="188">
        <f>IFERROR(VLOOKUP($B$364,C_400,15,FALSE),DAY($B$364))</f>
        <v>28</v>
      </c>
      <c r="N364" s="188">
        <f>IFERROR(VLOOKUP($B$364,C_410,14,FALSE),DAY($B$364))</f>
        <v>28</v>
      </c>
      <c r="O364" s="188">
        <f>IFERROR(VLOOKUP($B$364,C_415,13,FALSE),DAY($B$364))</f>
        <v>28</v>
      </c>
      <c r="P364" s="188">
        <f>IFERROR(VLOOKUP($B$364,C_420,12,FALSE),DAY($B$364))</f>
        <v>28</v>
      </c>
      <c r="Q364" s="188">
        <f>IFERROR(VLOOKUP($B$364,C_430,11,FALSE),DAY($B$364))</f>
        <v>28</v>
      </c>
      <c r="R364" s="188">
        <f>IFERROR(VLOOKUP($B$364,C_440,10,FALSE),DAY($B$364))</f>
        <v>28</v>
      </c>
      <c r="S364" s="188">
        <f>IFERROR(VLOOKUP($B$364,C_450,9,FALSE),DAY($B$364))</f>
        <v>28</v>
      </c>
      <c r="T364" s="188">
        <f>IFERROR(VLOOKUP($B$364,C_460,8,FALSE),DAY($B$364))</f>
        <v>28</v>
      </c>
      <c r="U364" s="188">
        <f>IFERROR(VLOOKUP($B$364,C_470,7,FALSE),DAY($B$364))</f>
        <v>28</v>
      </c>
      <c r="V364" s="188">
        <f>IFERROR(VLOOKUP($B$364,C_480,6,FALSE),DAY($B$364))</f>
        <v>28</v>
      </c>
      <c r="W364" s="188">
        <f>IFERROR(VLOOKUP($B$364,C_490,5,FALSE),DAY($B$364))</f>
        <v>28</v>
      </c>
      <c r="X364" s="188">
        <f>IFERROR(VLOOKUP($B$364,C_600,4,FALSE),DAY($B$364))</f>
        <v>28</v>
      </c>
      <c r="Y364" s="188">
        <f>IFERROR(VLOOKUP($B$364,C_610,3,FALSE),DAY($B$364))</f>
        <v>28</v>
      </c>
      <c r="Z364" s="188">
        <f>IFERROR(VLOOKUP($B$364,C_620,2,FALSE),DAY($B$364))</f>
        <v>28</v>
      </c>
    </row>
    <row r="365" spans="1:26">
      <c r="A365" s="182" t="s">
        <v>108</v>
      </c>
      <c r="B365" s="186">
        <v>42183</v>
      </c>
      <c r="C365" s="188">
        <f>IFERROR(VLOOKUP($B$365,C_100,25,FALSE),DAY($B$365))</f>
        <v>29</v>
      </c>
      <c r="D365" s="188">
        <f>IFERROR(VLOOKUP($B$365,C_120,24,FALSE),DAY($B$365))</f>
        <v>29</v>
      </c>
      <c r="E365" s="188">
        <f>IFERROR(VLOOKUP($B$365,C_130,23,FALSE),DAY($B$365))</f>
        <v>29</v>
      </c>
      <c r="F365" s="188">
        <f>IFERROR(VLOOKUP($B$365,C_400B,22,FALSE),DAY($B$365))</f>
        <v>29</v>
      </c>
      <c r="G365" s="188">
        <f>IFERROR(VLOOKUP($B$365,C_140,21,FALSE),DAY($B$365))</f>
        <v>29</v>
      </c>
      <c r="H365" s="188">
        <f>IFERROR(VLOOKUP($B$365,C_150,20,FALSE),DAY($B$365))</f>
        <v>29</v>
      </c>
      <c r="I365" s="188">
        <f>IFERROR(VLOOKUP($B$365,C_200,19,FALSE),DAY($B$365))</f>
        <v>29</v>
      </c>
      <c r="J365" s="188">
        <f>IFERROR(VLOOKUP($B$365,C_210,18,FALSE),DAY($B$365))</f>
        <v>29</v>
      </c>
      <c r="K365" s="188">
        <f>IFERROR(VLOOKUP($B$365,C_350,17,FALSE),DAY($B$365))</f>
        <v>29</v>
      </c>
      <c r="L365" s="188">
        <f>IFERROR(VLOOKUP($B$365,C_355,16,FALSE),DAY($B$365))</f>
        <v>29</v>
      </c>
      <c r="M365" s="188">
        <f>IFERROR(VLOOKUP($B$365,C_400,15,FALSE),DAY($B$365))</f>
        <v>29</v>
      </c>
      <c r="N365" s="188">
        <f>IFERROR(VLOOKUP($B$365,C_410,14,FALSE),DAY($B$365))</f>
        <v>29</v>
      </c>
      <c r="O365" s="188">
        <f>IFERROR(VLOOKUP($B$365,C_415,13,FALSE),DAY($B$365))</f>
        <v>29</v>
      </c>
      <c r="P365" s="188">
        <f>IFERROR(VLOOKUP($B$365,C_420,12,FALSE),DAY($B$365))</f>
        <v>29</v>
      </c>
      <c r="Q365" s="188">
        <f>IFERROR(VLOOKUP($B$365,C_430,11,FALSE),DAY($B$365))</f>
        <v>29</v>
      </c>
      <c r="R365" s="188">
        <f>IFERROR(VLOOKUP($B$365,C_440,10,FALSE),DAY($B$365))</f>
        <v>29</v>
      </c>
      <c r="S365" s="188">
        <f>IFERROR(VLOOKUP($B$365,C_450,9,FALSE),DAY($B$365))</f>
        <v>29</v>
      </c>
      <c r="T365" s="188">
        <f>IFERROR(VLOOKUP($B$365,C_460,8,FALSE),DAY($B$365))</f>
        <v>29</v>
      </c>
      <c r="U365" s="188">
        <f>IFERROR(VLOOKUP($B$365,C_470,7,FALSE),DAY($B$365))</f>
        <v>29</v>
      </c>
      <c r="V365" s="188">
        <f>IFERROR(VLOOKUP($B$365,C_480,6,FALSE),DAY($B$365))</f>
        <v>29</v>
      </c>
      <c r="W365" s="188">
        <f>IFERROR(VLOOKUP($B$365,C_490,5,FALSE),DAY($B$365))</f>
        <v>29</v>
      </c>
      <c r="X365" s="188">
        <f>IFERROR(VLOOKUP($B$365,C_600,4,FALSE),DAY($B$365))</f>
        <v>29</v>
      </c>
      <c r="Y365" s="188">
        <f>IFERROR(VLOOKUP($B$365,C_610,3,FALSE),DAY($B$365))</f>
        <v>29</v>
      </c>
      <c r="Z365" s="188">
        <f>IFERROR(VLOOKUP($B$365,C_620,2,FALSE),DAY($B$365))</f>
        <v>29</v>
      </c>
    </row>
    <row r="366" spans="1:26">
      <c r="A366" s="182" t="s">
        <v>102</v>
      </c>
      <c r="B366" s="186">
        <v>42184</v>
      </c>
      <c r="C366" s="188">
        <f>IFERROR(VLOOKUP($B$366,C_100,25,FALSE),DAY($B$366))</f>
        <v>30</v>
      </c>
      <c r="D366" s="188">
        <f>IFERROR(VLOOKUP($B$366,C_120,24,FALSE),DAY($B$366))</f>
        <v>30</v>
      </c>
      <c r="E366" s="188">
        <f>IFERROR(VLOOKUP($B$366,C_130,23,FALSE),DAY($B$366))</f>
        <v>30</v>
      </c>
      <c r="F366" s="188">
        <f>IFERROR(VLOOKUP($B$366,C_400B,22,FALSE),DAY($B$366))</f>
        <v>30</v>
      </c>
      <c r="G366" s="188">
        <f>IFERROR(VLOOKUP($B$366,C_140,21,FALSE),DAY($B$366))</f>
        <v>30</v>
      </c>
      <c r="H366" s="188">
        <f>IFERROR(VLOOKUP($B$366,C_150,20,FALSE),DAY($B$366))</f>
        <v>30</v>
      </c>
      <c r="I366" s="188">
        <f>IFERROR(VLOOKUP($B$366,C_200,19,FALSE),DAY($B$366))</f>
        <v>30</v>
      </c>
      <c r="J366" s="188">
        <f>IFERROR(VLOOKUP($B$366,C_210,18,FALSE),DAY($B$366))</f>
        <v>30</v>
      </c>
      <c r="K366" s="188">
        <f>IFERROR(VLOOKUP($B$366,C_350,17,FALSE),DAY($B$366))</f>
        <v>30</v>
      </c>
      <c r="L366" s="188">
        <f>IFERROR(VLOOKUP($B$366,C_355,16,FALSE),DAY($B$366))</f>
        <v>30</v>
      </c>
      <c r="M366" s="188">
        <f>IFERROR(VLOOKUP($B$366,C_400,15,FALSE),DAY($B$366))</f>
        <v>30</v>
      </c>
      <c r="N366" s="188">
        <f>IFERROR(VLOOKUP($B$366,C_410,14,FALSE),DAY($B$366))</f>
        <v>30</v>
      </c>
      <c r="O366" s="188">
        <f>IFERROR(VLOOKUP($B$366,C_415,13,FALSE),DAY($B$366))</f>
        <v>30</v>
      </c>
      <c r="P366" s="188">
        <f>IFERROR(VLOOKUP($B$366,C_420,12,FALSE),DAY($B$366))</f>
        <v>30</v>
      </c>
      <c r="Q366" s="188">
        <f>IFERROR(VLOOKUP($B$366,C_430,11,FALSE),DAY($B$366))</f>
        <v>30</v>
      </c>
      <c r="R366" s="188">
        <f>IFERROR(VLOOKUP($B$366,C_440,10,FALSE),DAY($B$366))</f>
        <v>30</v>
      </c>
      <c r="S366" s="188">
        <f>IFERROR(VLOOKUP($B$366,C_450,9,FALSE),DAY($B$366))</f>
        <v>30</v>
      </c>
      <c r="T366" s="188">
        <f>IFERROR(VLOOKUP($B$366,C_460,8,FALSE),DAY($B$366))</f>
        <v>30</v>
      </c>
      <c r="U366" s="188">
        <f>IFERROR(VLOOKUP($B$366,C_470,7,FALSE),DAY($B$366))</f>
        <v>30</v>
      </c>
      <c r="V366" s="188">
        <f>IFERROR(VLOOKUP($B$366,C_480,6,FALSE),DAY($B$366))</f>
        <v>30</v>
      </c>
      <c r="W366" s="188">
        <f>IFERROR(VLOOKUP($B$366,C_490,5,FALSE),DAY($B$366))</f>
        <v>30</v>
      </c>
      <c r="X366" s="188">
        <f>IFERROR(VLOOKUP($B$366,C_600,4,FALSE),DAY($B$366))</f>
        <v>30</v>
      </c>
      <c r="Y366" s="188">
        <f>IFERROR(VLOOKUP($B$366,C_610,3,FALSE),DAY($B$366))</f>
        <v>30</v>
      </c>
      <c r="Z366" s="188">
        <f>IFERROR(VLOOKUP($B$366,C_620,2,FALSE),DAY($B$366))</f>
        <v>30</v>
      </c>
    </row>
    <row r="372" spans="1:40">
      <c r="A372" t="s">
        <v>127</v>
      </c>
    </row>
    <row r="374" spans="1:40">
      <c r="C374" s="189">
        <f t="shared" ref="C374:Y374" si="0">D374+1</f>
        <v>25</v>
      </c>
      <c r="D374" s="189">
        <f t="shared" si="0"/>
        <v>24</v>
      </c>
      <c r="E374" s="189">
        <f t="shared" si="0"/>
        <v>23</v>
      </c>
      <c r="F374" s="189">
        <f t="shared" si="0"/>
        <v>22</v>
      </c>
      <c r="G374" s="189">
        <f t="shared" si="0"/>
        <v>21</v>
      </c>
      <c r="H374" s="189">
        <f t="shared" si="0"/>
        <v>20</v>
      </c>
      <c r="I374" s="189">
        <f t="shared" si="0"/>
        <v>19</v>
      </c>
      <c r="J374" s="189">
        <f t="shared" si="0"/>
        <v>18</v>
      </c>
      <c r="K374" s="189">
        <f t="shared" si="0"/>
        <v>17</v>
      </c>
      <c r="L374" s="189">
        <f t="shared" si="0"/>
        <v>16</v>
      </c>
      <c r="M374" s="189">
        <f t="shared" si="0"/>
        <v>15</v>
      </c>
      <c r="N374" s="189">
        <f t="shared" si="0"/>
        <v>14</v>
      </c>
      <c r="O374" s="189">
        <f t="shared" si="0"/>
        <v>13</v>
      </c>
      <c r="P374" s="189">
        <f t="shared" si="0"/>
        <v>12</v>
      </c>
      <c r="Q374" s="189">
        <f t="shared" si="0"/>
        <v>11</v>
      </c>
      <c r="R374" s="189">
        <f t="shared" si="0"/>
        <v>10</v>
      </c>
      <c r="S374" s="189">
        <f t="shared" si="0"/>
        <v>9</v>
      </c>
      <c r="T374" s="189">
        <f t="shared" si="0"/>
        <v>8</v>
      </c>
      <c r="U374" s="189">
        <f t="shared" si="0"/>
        <v>7</v>
      </c>
      <c r="V374" s="189">
        <f t="shared" si="0"/>
        <v>6</v>
      </c>
      <c r="W374" s="189">
        <f t="shared" si="0"/>
        <v>5</v>
      </c>
      <c r="X374" s="189">
        <f t="shared" si="0"/>
        <v>4</v>
      </c>
      <c r="Y374" s="189">
        <f t="shared" si="0"/>
        <v>3</v>
      </c>
      <c r="Z374" s="189">
        <f>AA374+1</f>
        <v>2</v>
      </c>
      <c r="AA374" s="189">
        <v>1</v>
      </c>
    </row>
    <row r="375" spans="1:40" s="322" customFormat="1">
      <c r="A375" s="315" t="s">
        <v>88</v>
      </c>
      <c r="B375" s="316"/>
      <c r="C375" s="317" t="s">
        <v>123</v>
      </c>
      <c r="D375" s="315" t="s">
        <v>126</v>
      </c>
      <c r="E375" s="315">
        <v>130</v>
      </c>
      <c r="F375" s="318" t="s">
        <v>1373</v>
      </c>
      <c r="G375" s="315">
        <v>140</v>
      </c>
      <c r="H375" s="315">
        <v>150</v>
      </c>
      <c r="I375" s="319">
        <v>200</v>
      </c>
      <c r="J375" s="319">
        <v>210</v>
      </c>
      <c r="K375" s="319">
        <v>350</v>
      </c>
      <c r="L375" s="319">
        <v>355</v>
      </c>
      <c r="M375" s="319">
        <v>400</v>
      </c>
      <c r="N375" s="319">
        <v>410</v>
      </c>
      <c r="O375" s="319">
        <v>415</v>
      </c>
      <c r="P375" s="319">
        <v>420</v>
      </c>
      <c r="Q375" s="319">
        <v>430</v>
      </c>
      <c r="R375" s="319">
        <v>440</v>
      </c>
      <c r="S375" s="319">
        <v>450</v>
      </c>
      <c r="T375" s="319">
        <v>460</v>
      </c>
      <c r="U375" s="319">
        <v>470</v>
      </c>
      <c r="V375" s="319">
        <v>480</v>
      </c>
      <c r="W375" s="319">
        <v>490</v>
      </c>
      <c r="X375" s="320">
        <v>600</v>
      </c>
      <c r="Y375" s="319">
        <v>610</v>
      </c>
      <c r="Z375" s="319">
        <v>620</v>
      </c>
      <c r="AA375" s="315" t="s">
        <v>124</v>
      </c>
      <c r="AB375" s="321"/>
      <c r="AC375" s="321"/>
      <c r="AD375" s="321"/>
      <c r="AE375" s="321"/>
      <c r="AF375" s="321"/>
      <c r="AG375" s="321"/>
      <c r="AH375" s="321"/>
      <c r="AI375" s="321"/>
      <c r="AJ375" s="321"/>
      <c r="AK375" s="321"/>
      <c r="AL375" s="321"/>
      <c r="AM375" s="321"/>
      <c r="AN375" s="321"/>
    </row>
    <row r="376" spans="1:40">
      <c r="A376" s="128" t="s">
        <v>121</v>
      </c>
      <c r="C376" s="209">
        <f>NETWORKDAYS(C377,C378,C391:C455)+(COUNT(C386:C390))</f>
        <v>245</v>
      </c>
      <c r="D376" s="209">
        <f>NETWORKDAYS(D377,D378,D391:D455)+(COUNT(D386:D390))</f>
        <v>237</v>
      </c>
      <c r="E376" s="209">
        <f>NETWORKDAYS(E377,E378,E391:E455)+(COUNT(E386:E390))</f>
        <v>260</v>
      </c>
      <c r="F376" s="209">
        <f>NETWORKDAYS(F377,F378,F391:F686)+(COUNT(F386:F390))</f>
        <v>48</v>
      </c>
      <c r="G376" s="209">
        <f t="shared" ref="G376:V376" si="1">NETWORKDAYS(G377,G378,G391:G455)+(COUNT(G386:G390))</f>
        <v>230</v>
      </c>
      <c r="H376" s="209">
        <f>NETWORKDAYS(H377,H378,H392:H455)+(COUNT(H386:H390))</f>
        <v>230</v>
      </c>
      <c r="I376" s="209">
        <f t="shared" si="1"/>
        <v>230</v>
      </c>
      <c r="J376" s="209">
        <f t="shared" si="1"/>
        <v>230</v>
      </c>
      <c r="K376" s="209">
        <f t="shared" si="1"/>
        <v>216</v>
      </c>
      <c r="L376" s="209">
        <f>NETWORKDAYS(L377,L378,L391:L455)+(COUNT(L386:L390))</f>
        <v>216</v>
      </c>
      <c r="M376" s="209">
        <f>NETWORKDAYS(M377,M378,M391:M455)+(COUNT(M386:M390))</f>
        <v>210</v>
      </c>
      <c r="N376" s="209">
        <f t="shared" si="1"/>
        <v>189</v>
      </c>
      <c r="O376" s="209">
        <f t="shared" si="1"/>
        <v>186</v>
      </c>
      <c r="P376" s="209">
        <f t="shared" si="1"/>
        <v>191</v>
      </c>
      <c r="Q376" s="209">
        <f t="shared" si="1"/>
        <v>188</v>
      </c>
      <c r="R376" s="209">
        <f t="shared" si="1"/>
        <v>188</v>
      </c>
      <c r="S376" s="209">
        <f t="shared" si="1"/>
        <v>198</v>
      </c>
      <c r="T376" s="209">
        <f t="shared" si="1"/>
        <v>196</v>
      </c>
      <c r="U376" s="209">
        <f t="shared" si="1"/>
        <v>192</v>
      </c>
      <c r="V376" s="209">
        <f t="shared" si="1"/>
        <v>197</v>
      </c>
      <c r="W376" s="209">
        <f>NETWORKDAYS(W377,W378,W391:W455)+(COUNT(W386:W390)/2)</f>
        <v>188</v>
      </c>
      <c r="X376" s="209">
        <f>NETWORKDAYS(X377,X378,X391:X455)+(COUNT(X386:X390))</f>
        <v>196</v>
      </c>
      <c r="Y376" s="209">
        <f>NETWORKDAYS(Y377,Y378,Y391:Y455)+(COUNT(Y386:Y390))</f>
        <v>216</v>
      </c>
      <c r="Z376" s="209">
        <f>NETWORKDAYS(Z377,Z378,Z391:Z455)+(COUNT(Z386:Z390))</f>
        <v>206</v>
      </c>
      <c r="AA376" s="209"/>
      <c r="AN376" s="184"/>
    </row>
    <row r="377" spans="1:40" s="289" customFormat="1" ht="16.5">
      <c r="A377" s="305" t="s">
        <v>86</v>
      </c>
      <c r="B377" s="305"/>
      <c r="C377" s="305">
        <v>41821</v>
      </c>
      <c r="D377" s="305">
        <v>41821</v>
      </c>
      <c r="E377" s="305">
        <v>41821</v>
      </c>
      <c r="F377" s="338">
        <v>41821</v>
      </c>
      <c r="G377" s="305">
        <v>41828</v>
      </c>
      <c r="H377" s="305">
        <v>41821</v>
      </c>
      <c r="I377" s="305">
        <v>41828</v>
      </c>
      <c r="J377" s="305">
        <v>41828</v>
      </c>
      <c r="K377" s="305">
        <v>41835</v>
      </c>
      <c r="L377" s="305">
        <v>41842</v>
      </c>
      <c r="M377" s="305">
        <v>41859</v>
      </c>
      <c r="N377" s="305">
        <v>41859</v>
      </c>
      <c r="O377" s="305">
        <v>41863</v>
      </c>
      <c r="P377" s="305">
        <v>41859</v>
      </c>
      <c r="Q377" s="305">
        <v>41860</v>
      </c>
      <c r="R377" s="305">
        <v>41852</v>
      </c>
      <c r="S377" s="305">
        <v>41852</v>
      </c>
      <c r="T377" s="305">
        <v>41856</v>
      </c>
      <c r="U377" s="305">
        <v>41857</v>
      </c>
      <c r="V377" s="305">
        <v>41852</v>
      </c>
      <c r="W377" s="305">
        <v>41860</v>
      </c>
      <c r="X377" s="305">
        <v>41856</v>
      </c>
      <c r="Y377" s="305">
        <v>41842</v>
      </c>
      <c r="Z377" s="305">
        <v>41856</v>
      </c>
      <c r="AA377" s="307" t="s">
        <v>42</v>
      </c>
      <c r="AB377" s="296"/>
      <c r="AC377" s="296"/>
      <c r="AD377" s="296"/>
      <c r="AE377" s="296"/>
      <c r="AF377" s="296"/>
      <c r="AG377" s="296"/>
      <c r="AH377" s="296"/>
      <c r="AI377" s="296"/>
      <c r="AJ377" s="296"/>
      <c r="AK377" s="296"/>
      <c r="AL377" s="296"/>
      <c r="AM377" s="296"/>
      <c r="AN377" s="290"/>
    </row>
    <row r="378" spans="1:40" s="289" customFormat="1" ht="16.5">
      <c r="A378" s="305" t="s">
        <v>87</v>
      </c>
      <c r="B378" s="305"/>
      <c r="C378" s="305">
        <v>42182</v>
      </c>
      <c r="D378" s="305">
        <v>42173</v>
      </c>
      <c r="E378" s="305">
        <v>42182</v>
      </c>
      <c r="F378" s="339">
        <v>42182</v>
      </c>
      <c r="G378" s="305">
        <v>42172</v>
      </c>
      <c r="H378" s="305">
        <v>42181</v>
      </c>
      <c r="I378" s="305">
        <v>42172</v>
      </c>
      <c r="J378" s="305">
        <v>42172</v>
      </c>
      <c r="K378" s="305">
        <v>42159</v>
      </c>
      <c r="L378" s="305">
        <v>42166</v>
      </c>
      <c r="M378" s="305">
        <v>42152</v>
      </c>
      <c r="N378" s="305">
        <v>42153</v>
      </c>
      <c r="O378" s="305">
        <v>42152</v>
      </c>
      <c r="P378" s="305">
        <v>42153</v>
      </c>
      <c r="Q378" s="314">
        <v>42153</v>
      </c>
      <c r="R378" s="305">
        <v>42152</v>
      </c>
      <c r="S378" s="305">
        <v>42154</v>
      </c>
      <c r="T378" s="305">
        <v>42154</v>
      </c>
      <c r="U378" s="305">
        <v>42153</v>
      </c>
      <c r="V378" s="305">
        <v>42154</v>
      </c>
      <c r="W378" s="305">
        <v>42152</v>
      </c>
      <c r="X378" s="305">
        <v>42154</v>
      </c>
      <c r="Y378" s="314">
        <v>42168</v>
      </c>
      <c r="Z378" s="305">
        <v>42168</v>
      </c>
      <c r="AA378" s="307" t="s">
        <v>42</v>
      </c>
      <c r="AB378" s="296"/>
      <c r="AC378" s="296"/>
      <c r="AD378" s="296"/>
      <c r="AE378" s="296"/>
      <c r="AF378" s="296"/>
      <c r="AG378" s="296"/>
      <c r="AH378" s="296"/>
      <c r="AI378" s="296"/>
      <c r="AJ378" s="296"/>
      <c r="AK378" s="296"/>
      <c r="AL378" s="296"/>
      <c r="AM378" s="296"/>
      <c r="AN378" s="290"/>
    </row>
    <row r="379" spans="1:40" s="291" customFormat="1" ht="14.25">
      <c r="A379" s="306" t="s">
        <v>89</v>
      </c>
      <c r="B379" s="306"/>
      <c r="C379" s="306">
        <v>41964</v>
      </c>
      <c r="D379" s="306">
        <v>41884</v>
      </c>
      <c r="E379" s="306">
        <v>41823</v>
      </c>
      <c r="F379" s="306">
        <v>41823</v>
      </c>
      <c r="G379" s="306">
        <v>41884</v>
      </c>
      <c r="H379" s="306">
        <v>41884</v>
      </c>
      <c r="I379" s="306">
        <v>41884</v>
      </c>
      <c r="J379" s="306">
        <v>41884</v>
      </c>
      <c r="K379" s="306">
        <v>41884</v>
      </c>
      <c r="L379" s="306">
        <v>41884</v>
      </c>
      <c r="M379" s="306">
        <v>41884</v>
      </c>
      <c r="N379" s="306">
        <v>41884</v>
      </c>
      <c r="O379" s="306">
        <v>41884</v>
      </c>
      <c r="P379" s="306">
        <v>41884</v>
      </c>
      <c r="Q379" s="306">
        <v>41884</v>
      </c>
      <c r="R379" s="306">
        <v>41884</v>
      </c>
      <c r="S379" s="306">
        <v>41884</v>
      </c>
      <c r="T379" s="306">
        <v>41884</v>
      </c>
      <c r="U379" s="306">
        <v>41884</v>
      </c>
      <c r="V379" s="306">
        <v>41884</v>
      </c>
      <c r="W379" s="306">
        <v>41964</v>
      </c>
      <c r="X379" s="306">
        <v>41884</v>
      </c>
      <c r="Y379" s="306">
        <v>41884</v>
      </c>
      <c r="Z379" s="306">
        <v>41884</v>
      </c>
      <c r="AA379" s="308" t="s">
        <v>98</v>
      </c>
      <c r="AB379" s="297"/>
      <c r="AC379" s="297"/>
      <c r="AD379" s="297"/>
      <c r="AE379" s="297"/>
      <c r="AF379" s="297"/>
      <c r="AG379" s="297"/>
      <c r="AH379" s="297"/>
      <c r="AI379" s="297"/>
      <c r="AJ379" s="297"/>
      <c r="AK379" s="297"/>
      <c r="AL379" s="297"/>
      <c r="AM379" s="297"/>
      <c r="AN379" s="292"/>
    </row>
    <row r="380" spans="1:40" s="291" customFormat="1" ht="14.25">
      <c r="A380" s="306" t="s">
        <v>90</v>
      </c>
      <c r="B380" s="306"/>
      <c r="C380" s="306">
        <v>41965</v>
      </c>
      <c r="D380" s="306">
        <v>41964</v>
      </c>
      <c r="E380" s="306">
        <v>41884</v>
      </c>
      <c r="G380" s="306">
        <v>41964</v>
      </c>
      <c r="H380" s="306">
        <v>41964</v>
      </c>
      <c r="I380" s="306">
        <v>41964</v>
      </c>
      <c r="J380" s="306">
        <v>41964</v>
      </c>
      <c r="K380" s="306">
        <v>41964</v>
      </c>
      <c r="L380" s="306">
        <v>41964</v>
      </c>
      <c r="M380" s="306">
        <v>41964</v>
      </c>
      <c r="N380" s="306">
        <v>41964</v>
      </c>
      <c r="O380" s="306">
        <v>41964</v>
      </c>
      <c r="P380" s="306">
        <v>41964</v>
      </c>
      <c r="Q380" s="306">
        <v>41964</v>
      </c>
      <c r="R380" s="306">
        <v>41964</v>
      </c>
      <c r="S380" s="306">
        <v>41964</v>
      </c>
      <c r="T380" s="306">
        <v>41964</v>
      </c>
      <c r="U380" s="306">
        <v>41964</v>
      </c>
      <c r="V380" s="306">
        <v>41964</v>
      </c>
      <c r="W380" s="306">
        <v>41996</v>
      </c>
      <c r="X380" s="306">
        <v>41964</v>
      </c>
      <c r="Y380" s="306">
        <v>41964</v>
      </c>
      <c r="Z380" s="306">
        <v>41964</v>
      </c>
      <c r="AA380" s="308" t="s">
        <v>98</v>
      </c>
      <c r="AB380" s="297"/>
      <c r="AC380" s="297"/>
      <c r="AD380" s="297"/>
      <c r="AE380" s="297"/>
      <c r="AF380" s="297"/>
      <c r="AG380" s="297"/>
      <c r="AH380" s="297"/>
      <c r="AI380" s="297"/>
      <c r="AJ380" s="297"/>
      <c r="AK380" s="297"/>
      <c r="AL380" s="297"/>
      <c r="AM380" s="297"/>
      <c r="AN380" s="292"/>
    </row>
    <row r="381" spans="1:40" s="291" customFormat="1" ht="14.25">
      <c r="A381" s="306" t="s">
        <v>91</v>
      </c>
      <c r="B381" s="306"/>
      <c r="C381" s="306">
        <v>41996</v>
      </c>
      <c r="D381" s="306">
        <v>41965</v>
      </c>
      <c r="E381" s="306">
        <v>41964</v>
      </c>
      <c r="G381" s="306">
        <v>41965</v>
      </c>
      <c r="H381" s="306">
        <v>41965</v>
      </c>
      <c r="I381" s="306">
        <v>41965</v>
      </c>
      <c r="J381" s="306">
        <v>41965</v>
      </c>
      <c r="K381" s="306">
        <v>41965</v>
      </c>
      <c r="L381" s="306">
        <v>41965</v>
      </c>
      <c r="M381" s="306">
        <v>41965</v>
      </c>
      <c r="N381" s="306">
        <v>41965</v>
      </c>
      <c r="O381" s="306">
        <v>41965</v>
      </c>
      <c r="P381" s="306">
        <v>41965</v>
      </c>
      <c r="Q381" s="306">
        <v>41965</v>
      </c>
      <c r="R381" s="306">
        <v>41965</v>
      </c>
      <c r="S381" s="306">
        <v>41965</v>
      </c>
      <c r="T381" s="306">
        <v>41965</v>
      </c>
      <c r="U381" s="306">
        <v>41965</v>
      </c>
      <c r="V381" s="306">
        <v>41965</v>
      </c>
      <c r="W381" s="306">
        <v>41997</v>
      </c>
      <c r="X381" s="306">
        <v>41965</v>
      </c>
      <c r="Y381" s="306">
        <v>41965</v>
      </c>
      <c r="Z381" s="306">
        <v>41965</v>
      </c>
      <c r="AA381" s="308" t="s">
        <v>98</v>
      </c>
      <c r="AB381" s="297"/>
      <c r="AC381" s="297"/>
      <c r="AD381" s="297"/>
      <c r="AE381" s="297"/>
      <c r="AF381" s="297"/>
      <c r="AG381" s="297"/>
      <c r="AH381" s="297"/>
      <c r="AI381" s="297"/>
      <c r="AJ381" s="297"/>
      <c r="AK381" s="297"/>
      <c r="AL381" s="297"/>
      <c r="AM381" s="297"/>
      <c r="AN381" s="292"/>
    </row>
    <row r="382" spans="1:40" s="291" customFormat="1" ht="14.25">
      <c r="A382" s="306" t="s">
        <v>92</v>
      </c>
      <c r="B382" s="306"/>
      <c r="C382" s="306">
        <v>41997</v>
      </c>
      <c r="D382" s="306">
        <v>41997</v>
      </c>
      <c r="E382" s="306">
        <v>41965</v>
      </c>
      <c r="G382" s="306">
        <v>41997</v>
      </c>
      <c r="H382" s="306">
        <v>41997</v>
      </c>
      <c r="I382" s="306">
        <v>41997</v>
      </c>
      <c r="J382" s="306">
        <v>41997</v>
      </c>
      <c r="K382" s="306">
        <v>41997</v>
      </c>
      <c r="L382" s="306">
        <v>41997</v>
      </c>
      <c r="M382" s="306">
        <v>41997</v>
      </c>
      <c r="N382" s="306">
        <v>41997</v>
      </c>
      <c r="O382" s="306">
        <v>41997</v>
      </c>
      <c r="P382" s="306">
        <v>41997</v>
      </c>
      <c r="Q382" s="306">
        <v>41997</v>
      </c>
      <c r="R382" s="306">
        <v>41997</v>
      </c>
      <c r="S382" s="306">
        <v>41997</v>
      </c>
      <c r="T382" s="306">
        <v>41997</v>
      </c>
      <c r="U382" s="306">
        <v>41997</v>
      </c>
      <c r="V382" s="306">
        <v>41997</v>
      </c>
      <c r="W382" s="306">
        <v>41998</v>
      </c>
      <c r="X382" s="306">
        <v>41997</v>
      </c>
      <c r="Y382" s="306">
        <v>41997</v>
      </c>
      <c r="Z382" s="306">
        <v>41997</v>
      </c>
      <c r="AA382" s="308" t="s">
        <v>98</v>
      </c>
      <c r="AB382" s="297"/>
      <c r="AC382" s="297"/>
      <c r="AD382" s="297"/>
      <c r="AE382" s="297"/>
      <c r="AF382" s="297"/>
      <c r="AG382" s="297"/>
      <c r="AH382" s="297"/>
      <c r="AI382" s="297"/>
      <c r="AJ382" s="297"/>
      <c r="AK382" s="297"/>
      <c r="AL382" s="297"/>
      <c r="AM382" s="297"/>
      <c r="AN382" s="292"/>
    </row>
    <row r="383" spans="1:40" s="291" customFormat="1" ht="14.25">
      <c r="A383" s="306" t="s">
        <v>93</v>
      </c>
      <c r="B383" s="306"/>
      <c r="C383" s="306">
        <v>42004</v>
      </c>
      <c r="D383" s="306">
        <v>42004</v>
      </c>
      <c r="E383" s="306">
        <v>41997</v>
      </c>
      <c r="G383" s="306">
        <v>42004</v>
      </c>
      <c r="H383" s="306">
        <v>42004</v>
      </c>
      <c r="I383" s="306">
        <v>42004</v>
      </c>
      <c r="J383" s="306">
        <v>42004</v>
      </c>
      <c r="K383" s="306">
        <v>42004</v>
      </c>
      <c r="L383" s="306">
        <v>42004</v>
      </c>
      <c r="M383" s="306">
        <v>42004</v>
      </c>
      <c r="N383" s="306">
        <v>42004</v>
      </c>
      <c r="O383" s="306">
        <v>42004</v>
      </c>
      <c r="P383" s="306">
        <v>42004</v>
      </c>
      <c r="Q383" s="306">
        <v>42004</v>
      </c>
      <c r="R383" s="306">
        <v>42004</v>
      </c>
      <c r="S383" s="306">
        <v>42004</v>
      </c>
      <c r="T383" s="306">
        <v>42004</v>
      </c>
      <c r="U383" s="306">
        <v>42004</v>
      </c>
      <c r="V383" s="306">
        <v>42004</v>
      </c>
      <c r="W383" s="306">
        <v>41999</v>
      </c>
      <c r="X383" s="306">
        <v>42004</v>
      </c>
      <c r="Y383" s="306">
        <v>42004</v>
      </c>
      <c r="Z383" s="306">
        <v>42004</v>
      </c>
      <c r="AA383" s="308" t="s">
        <v>98</v>
      </c>
      <c r="AB383" s="297"/>
      <c r="AC383" s="297"/>
      <c r="AD383" s="297"/>
      <c r="AE383" s="297"/>
      <c r="AF383" s="297"/>
      <c r="AG383" s="297"/>
      <c r="AH383" s="297"/>
      <c r="AI383" s="297"/>
      <c r="AJ383" s="297"/>
      <c r="AK383" s="297"/>
      <c r="AL383" s="297"/>
      <c r="AM383" s="297"/>
      <c r="AN383" s="292"/>
    </row>
    <row r="384" spans="1:40" s="291" customFormat="1" ht="14.25">
      <c r="A384" s="306" t="s">
        <v>94</v>
      </c>
      <c r="B384" s="306"/>
      <c r="C384" s="306">
        <v>42024</v>
      </c>
      <c r="D384" s="306">
        <v>42024</v>
      </c>
      <c r="E384" s="306">
        <v>42004</v>
      </c>
      <c r="G384" s="306">
        <v>42150</v>
      </c>
      <c r="H384" s="365">
        <v>42024</v>
      </c>
      <c r="I384" s="306">
        <v>42150</v>
      </c>
      <c r="J384" s="306">
        <v>42150</v>
      </c>
      <c r="K384" s="306">
        <v>42150</v>
      </c>
      <c r="L384" s="306">
        <v>42150</v>
      </c>
      <c r="M384" s="306">
        <v>42150</v>
      </c>
      <c r="N384" s="306">
        <v>42150</v>
      </c>
      <c r="O384" s="306">
        <v>42150</v>
      </c>
      <c r="P384" s="306">
        <v>42150</v>
      </c>
      <c r="Q384" s="306">
        <v>42150</v>
      </c>
      <c r="R384" s="306">
        <v>42150</v>
      </c>
      <c r="S384" s="306">
        <v>42150</v>
      </c>
      <c r="T384" s="306">
        <v>42150</v>
      </c>
      <c r="U384" s="306">
        <v>42150</v>
      </c>
      <c r="V384" s="306">
        <v>42150</v>
      </c>
      <c r="W384" s="306">
        <v>42000</v>
      </c>
      <c r="X384" s="306">
        <v>42150</v>
      </c>
      <c r="Y384" s="306">
        <v>42150</v>
      </c>
      <c r="Z384" s="306">
        <v>42150</v>
      </c>
      <c r="AA384" s="308" t="s">
        <v>98</v>
      </c>
      <c r="AB384" s="297"/>
      <c r="AC384" s="297"/>
      <c r="AD384" s="297"/>
      <c r="AE384" s="297"/>
      <c r="AF384" s="297"/>
      <c r="AG384" s="297"/>
      <c r="AH384" s="297"/>
      <c r="AI384" s="297"/>
      <c r="AJ384" s="297"/>
      <c r="AK384" s="297"/>
      <c r="AL384" s="297"/>
      <c r="AM384" s="297"/>
      <c r="AN384" s="292"/>
    </row>
    <row r="385" spans="1:90" s="291" customFormat="1" ht="14.25">
      <c r="A385" s="306" t="s">
        <v>95</v>
      </c>
      <c r="B385" s="306"/>
      <c r="C385" s="306">
        <v>42150</v>
      </c>
      <c r="D385" s="306">
        <v>42150</v>
      </c>
      <c r="E385" s="306">
        <v>42150</v>
      </c>
      <c r="G385" s="306"/>
      <c r="H385" s="306">
        <v>42150</v>
      </c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06"/>
      <c r="X385" s="306"/>
      <c r="Y385" s="306"/>
      <c r="Z385" s="306"/>
      <c r="AA385" s="308" t="s">
        <v>98</v>
      </c>
      <c r="AB385" s="297"/>
      <c r="AC385" s="297"/>
      <c r="AD385" s="297"/>
      <c r="AE385" s="297"/>
      <c r="AF385" s="297"/>
      <c r="AG385" s="297"/>
      <c r="AH385" s="297"/>
      <c r="AI385" s="297"/>
      <c r="AJ385" s="297"/>
      <c r="AK385" s="297"/>
      <c r="AL385" s="297"/>
      <c r="AM385" s="297"/>
      <c r="AN385" s="292"/>
    </row>
    <row r="386" spans="1:90">
      <c r="A386" s="309" t="s">
        <v>128</v>
      </c>
      <c r="B386" s="310"/>
      <c r="C386" s="310">
        <v>41823</v>
      </c>
      <c r="D386" s="310">
        <v>41823</v>
      </c>
      <c r="E386" s="310"/>
      <c r="G386" s="310">
        <v>41832</v>
      </c>
      <c r="H386" s="310"/>
      <c r="I386" s="310">
        <v>41832</v>
      </c>
      <c r="J386" s="310">
        <v>41832</v>
      </c>
      <c r="K386" s="310">
        <v>41839</v>
      </c>
      <c r="L386" s="310">
        <v>41846</v>
      </c>
      <c r="M386" s="310"/>
      <c r="N386" s="310"/>
      <c r="O386" s="310"/>
      <c r="P386" s="310"/>
      <c r="Q386" s="310"/>
      <c r="R386" s="310"/>
      <c r="S386" s="310"/>
      <c r="T386" s="310"/>
      <c r="U386" s="310"/>
      <c r="V386" s="310"/>
      <c r="W386" s="310">
        <v>41851</v>
      </c>
      <c r="X386" s="310"/>
      <c r="Y386" s="310">
        <v>41846</v>
      </c>
      <c r="Z386" s="310"/>
      <c r="AA386" s="312" t="s">
        <v>99</v>
      </c>
      <c r="AB386" s="299"/>
      <c r="AC386" s="299"/>
      <c r="AD386" s="299"/>
      <c r="AE386" s="299"/>
      <c r="AF386" s="299"/>
      <c r="AG386" s="299"/>
      <c r="AH386" s="299"/>
      <c r="AI386" s="299"/>
      <c r="AJ386" s="299"/>
      <c r="AK386" s="299"/>
      <c r="AL386" s="299"/>
      <c r="AM386" s="299"/>
      <c r="AN386" s="184"/>
    </row>
    <row r="387" spans="1:90">
      <c r="A387" s="309" t="s">
        <v>128</v>
      </c>
      <c r="B387" s="310"/>
      <c r="C387" s="310">
        <v>41832</v>
      </c>
      <c r="D387" s="310">
        <v>41832</v>
      </c>
      <c r="E387" s="310"/>
      <c r="G387" s="310">
        <v>41839</v>
      </c>
      <c r="H387" s="310"/>
      <c r="I387" s="310">
        <v>41839</v>
      </c>
      <c r="J387" s="310">
        <v>41839</v>
      </c>
      <c r="K387" s="310">
        <v>41846</v>
      </c>
      <c r="L387" s="310"/>
      <c r="M387" s="310"/>
      <c r="N387" s="310"/>
      <c r="O387" s="310"/>
      <c r="P387" s="310"/>
      <c r="Q387" s="310"/>
      <c r="R387" s="310"/>
      <c r="S387" s="310"/>
      <c r="T387" s="310"/>
      <c r="U387" s="310"/>
      <c r="V387" s="310"/>
      <c r="W387" s="310">
        <v>41852</v>
      </c>
      <c r="X387" s="310"/>
      <c r="Y387" s="310"/>
      <c r="Z387" s="310"/>
      <c r="AA387" s="312" t="s">
        <v>99</v>
      </c>
      <c r="AB387" s="299"/>
      <c r="AC387" s="299"/>
      <c r="AD387" s="299"/>
      <c r="AE387" s="299"/>
      <c r="AF387" s="299"/>
      <c r="AG387" s="299"/>
      <c r="AH387" s="299"/>
      <c r="AI387" s="299"/>
      <c r="AJ387" s="299"/>
      <c r="AK387" s="299"/>
      <c r="AL387" s="299"/>
      <c r="AM387" s="299"/>
      <c r="AN387" s="184"/>
    </row>
    <row r="388" spans="1:90">
      <c r="A388" s="309" t="s">
        <v>128</v>
      </c>
      <c r="B388" s="310"/>
      <c r="C388" s="310">
        <v>41839</v>
      </c>
      <c r="D388" s="310">
        <v>41839</v>
      </c>
      <c r="E388" s="310"/>
      <c r="G388" s="310">
        <v>41846</v>
      </c>
      <c r="H388" s="310"/>
      <c r="I388" s="310">
        <v>41846</v>
      </c>
      <c r="J388" s="310">
        <v>41846</v>
      </c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  <c r="V388" s="310"/>
      <c r="W388" s="310"/>
      <c r="X388" s="310"/>
      <c r="Y388" s="310"/>
      <c r="Z388" s="310"/>
      <c r="AA388" s="312" t="s">
        <v>99</v>
      </c>
      <c r="AB388" s="299"/>
      <c r="AC388" s="299"/>
      <c r="AD388" s="299"/>
      <c r="AE388" s="299"/>
      <c r="AF388" s="299"/>
      <c r="AG388" s="299"/>
      <c r="AH388" s="299"/>
      <c r="AI388" s="299"/>
      <c r="AJ388" s="299"/>
      <c r="AK388" s="299"/>
      <c r="AL388" s="299"/>
      <c r="AM388" s="299"/>
      <c r="AN388" s="184"/>
    </row>
    <row r="389" spans="1:90">
      <c r="A389" s="309" t="s">
        <v>128</v>
      </c>
      <c r="B389" s="310"/>
      <c r="C389" s="310">
        <v>41846</v>
      </c>
      <c r="D389" s="310">
        <v>41846</v>
      </c>
      <c r="E389" s="311"/>
      <c r="G389" s="311"/>
      <c r="H389" s="311"/>
      <c r="I389" s="311"/>
      <c r="J389" s="311"/>
      <c r="K389" s="311"/>
      <c r="L389" s="311"/>
      <c r="M389" s="311"/>
      <c r="N389" s="311"/>
      <c r="O389" s="311"/>
      <c r="P389" s="311"/>
      <c r="Q389" s="311"/>
      <c r="R389" s="311"/>
      <c r="S389" s="311"/>
      <c r="T389" s="311"/>
      <c r="U389" s="311"/>
      <c r="V389" s="311"/>
      <c r="W389" s="311"/>
      <c r="X389" s="311"/>
      <c r="Y389" s="311"/>
      <c r="Z389" s="311"/>
      <c r="AA389" s="312" t="s">
        <v>99</v>
      </c>
      <c r="AB389" s="299"/>
      <c r="AC389" s="299"/>
      <c r="AD389" s="299"/>
      <c r="AE389" s="299"/>
      <c r="AF389" s="299"/>
      <c r="AG389" s="299"/>
      <c r="AH389" s="299"/>
      <c r="AI389" s="299"/>
      <c r="AJ389" s="299"/>
      <c r="AK389" s="299"/>
      <c r="AL389" s="299"/>
      <c r="AM389" s="299"/>
      <c r="AN389" s="184"/>
    </row>
    <row r="390" spans="1:90">
      <c r="A390" s="309" t="s">
        <v>128</v>
      </c>
      <c r="B390" s="310"/>
      <c r="C390" s="310">
        <v>41884</v>
      </c>
      <c r="D390" s="310"/>
      <c r="E390" s="311"/>
      <c r="G390" s="311"/>
      <c r="H390" s="311"/>
      <c r="I390" s="311"/>
      <c r="J390" s="311"/>
      <c r="K390" s="311"/>
      <c r="L390" s="311"/>
      <c r="M390" s="311"/>
      <c r="N390" s="311"/>
      <c r="O390" s="311"/>
      <c r="P390" s="311"/>
      <c r="Q390" s="311"/>
      <c r="R390" s="311"/>
      <c r="S390" s="311"/>
      <c r="T390" s="311"/>
      <c r="U390" s="311"/>
      <c r="V390" s="311"/>
      <c r="W390" s="311"/>
      <c r="X390" s="311"/>
      <c r="Y390" s="311"/>
      <c r="Z390" s="311"/>
      <c r="AA390" s="312" t="s">
        <v>99</v>
      </c>
      <c r="AB390" s="299"/>
      <c r="AC390" s="299"/>
      <c r="AD390" s="299"/>
      <c r="AE390" s="299"/>
      <c r="AF390" s="299"/>
      <c r="AG390" s="299"/>
      <c r="AH390" s="299"/>
      <c r="AI390" s="299"/>
      <c r="AJ390" s="299"/>
      <c r="AK390" s="299"/>
      <c r="AL390" s="299"/>
      <c r="AM390" s="299"/>
      <c r="AN390" s="184"/>
    </row>
    <row r="391" spans="1:90" s="211" customFormat="1">
      <c r="A391" s="304" t="s">
        <v>96</v>
      </c>
      <c r="B391" s="304"/>
      <c r="C391" s="304">
        <v>41823</v>
      </c>
      <c r="D391" s="304">
        <v>41832</v>
      </c>
      <c r="E391" s="304"/>
      <c r="F391" s="340">
        <v>41859</v>
      </c>
      <c r="G391" s="304">
        <v>41832</v>
      </c>
      <c r="H391" s="340">
        <v>41823</v>
      </c>
      <c r="I391" s="304">
        <v>41832</v>
      </c>
      <c r="J391" s="304">
        <v>41832</v>
      </c>
      <c r="K391" s="304">
        <v>41839</v>
      </c>
      <c r="L391" s="304">
        <v>41846</v>
      </c>
      <c r="M391" s="304"/>
      <c r="N391" s="304">
        <v>41926</v>
      </c>
      <c r="O391" s="304">
        <v>41926</v>
      </c>
      <c r="P391" s="304">
        <v>41926</v>
      </c>
      <c r="Q391" s="304">
        <v>41926</v>
      </c>
      <c r="R391" s="304">
        <v>41926</v>
      </c>
      <c r="S391" s="304">
        <v>41961</v>
      </c>
      <c r="T391" s="304">
        <v>41961</v>
      </c>
      <c r="U391" s="304">
        <v>41926</v>
      </c>
      <c r="V391" s="304">
        <v>41961</v>
      </c>
      <c r="W391" s="304">
        <v>41884</v>
      </c>
      <c r="X391" s="304">
        <v>41961</v>
      </c>
      <c r="Y391" s="340">
        <v>41846</v>
      </c>
      <c r="Z391" s="304">
        <v>41961</v>
      </c>
      <c r="AA391" s="312" t="s">
        <v>99</v>
      </c>
      <c r="AB391" s="301"/>
      <c r="AC391" s="301"/>
      <c r="AD391" s="301"/>
      <c r="AE391" s="301"/>
      <c r="AF391" s="301"/>
      <c r="AG391" s="301"/>
      <c r="AH391" s="301"/>
      <c r="AI391" s="301"/>
      <c r="AJ391" s="301"/>
      <c r="AK391" s="301"/>
      <c r="AL391" s="301"/>
      <c r="AM391" s="301"/>
      <c r="AN391" s="295"/>
      <c r="AO391" s="293"/>
      <c r="AP391" s="293"/>
      <c r="AQ391" s="293"/>
      <c r="AR391" s="293"/>
      <c r="AS391" s="293"/>
      <c r="AT391" s="293"/>
      <c r="AU391" s="293"/>
      <c r="AV391" s="293"/>
      <c r="AW391" s="293"/>
      <c r="AX391" s="293"/>
      <c r="AY391" s="293"/>
      <c r="AZ391" s="293"/>
      <c r="BA391" s="293"/>
      <c r="BB391" s="293"/>
      <c r="BC391" s="293"/>
      <c r="BD391" s="293"/>
      <c r="BE391" s="293"/>
      <c r="BF391" s="293"/>
      <c r="BG391" s="293"/>
      <c r="BH391" s="293"/>
      <c r="BI391" s="293"/>
      <c r="BJ391" s="293"/>
      <c r="BK391" s="293"/>
      <c r="BL391" s="293"/>
      <c r="BM391" s="293"/>
      <c r="BN391" s="293"/>
      <c r="BO391" s="293"/>
      <c r="BP391" s="293"/>
      <c r="BQ391" s="293"/>
      <c r="BR391" s="293"/>
      <c r="BS391" s="293"/>
      <c r="BT391" s="293"/>
      <c r="BU391" s="293"/>
      <c r="BV391" s="293"/>
      <c r="BW391" s="293"/>
      <c r="BX391" s="293"/>
      <c r="BY391" s="293"/>
      <c r="BZ391" s="293"/>
      <c r="CA391" s="293"/>
      <c r="CB391" s="293"/>
      <c r="CC391" s="293"/>
      <c r="CD391" s="293"/>
      <c r="CE391" s="293"/>
      <c r="CF391" s="293"/>
      <c r="CG391" s="293"/>
      <c r="CH391" s="293"/>
      <c r="CI391" s="293"/>
      <c r="CJ391" s="293"/>
      <c r="CK391" s="293"/>
      <c r="CL391" s="293"/>
    </row>
    <row r="392" spans="1:90" s="211" customFormat="1">
      <c r="A392" s="304" t="s">
        <v>96</v>
      </c>
      <c r="B392" s="304"/>
      <c r="C392" s="304">
        <v>41832</v>
      </c>
      <c r="D392" s="304">
        <v>41839</v>
      </c>
      <c r="E392" s="304"/>
      <c r="F392" s="340">
        <v>41860</v>
      </c>
      <c r="G392" s="304">
        <v>41839</v>
      </c>
      <c r="H392" s="304">
        <v>41832</v>
      </c>
      <c r="I392" s="304">
        <v>41839</v>
      </c>
      <c r="J392" s="304">
        <v>41839</v>
      </c>
      <c r="K392" s="304">
        <v>41846</v>
      </c>
      <c r="L392" s="304">
        <v>41961</v>
      </c>
      <c r="M392" s="304"/>
      <c r="N392" s="304">
        <v>41961</v>
      </c>
      <c r="O392" s="304">
        <v>41961</v>
      </c>
      <c r="P392" s="304">
        <v>41961</v>
      </c>
      <c r="Q392" s="304">
        <v>41961</v>
      </c>
      <c r="R392" s="304">
        <v>41961</v>
      </c>
      <c r="S392" s="304">
        <v>41962</v>
      </c>
      <c r="T392" s="304">
        <v>41962</v>
      </c>
      <c r="U392" s="304">
        <v>41961</v>
      </c>
      <c r="V392" s="304">
        <v>41962</v>
      </c>
      <c r="W392" s="304">
        <v>41926</v>
      </c>
      <c r="X392" s="304">
        <v>41962</v>
      </c>
      <c r="Y392" s="304">
        <v>41961</v>
      </c>
      <c r="Z392" s="304">
        <v>41962</v>
      </c>
      <c r="AA392" s="312" t="s">
        <v>99</v>
      </c>
      <c r="AB392" s="301"/>
      <c r="AC392" s="301"/>
      <c r="AD392" s="301"/>
      <c r="AE392" s="301"/>
      <c r="AF392" s="301"/>
      <c r="AG392" s="301"/>
      <c r="AH392" s="301"/>
      <c r="AI392" s="301"/>
      <c r="AJ392" s="301"/>
      <c r="AK392" s="301"/>
      <c r="AL392" s="301"/>
      <c r="AM392" s="301"/>
      <c r="AN392" s="295"/>
      <c r="AO392" s="293"/>
      <c r="AP392" s="293"/>
      <c r="AQ392" s="293"/>
      <c r="AR392" s="293"/>
      <c r="AS392" s="293"/>
      <c r="AT392" s="293"/>
      <c r="AU392" s="293"/>
      <c r="AV392" s="293"/>
      <c r="AW392" s="293"/>
      <c r="AX392" s="293"/>
      <c r="AY392" s="293"/>
      <c r="AZ392" s="293"/>
      <c r="BA392" s="293"/>
      <c r="BB392" s="293"/>
      <c r="BC392" s="293"/>
      <c r="BD392" s="293"/>
      <c r="BE392" s="293"/>
      <c r="BF392" s="293"/>
      <c r="BG392" s="293"/>
      <c r="BH392" s="293"/>
      <c r="BI392" s="293"/>
      <c r="BJ392" s="293"/>
      <c r="BK392" s="293"/>
      <c r="BL392" s="293"/>
      <c r="BM392" s="293"/>
      <c r="BN392" s="293"/>
      <c r="BO392" s="293"/>
      <c r="BP392" s="293"/>
      <c r="BQ392" s="293"/>
      <c r="BR392" s="293"/>
      <c r="BS392" s="293"/>
      <c r="BT392" s="293"/>
      <c r="BU392" s="293"/>
      <c r="BV392" s="293"/>
      <c r="BW392" s="293"/>
      <c r="BX392" s="293"/>
      <c r="BY392" s="293"/>
      <c r="BZ392" s="293"/>
      <c r="CA392" s="293"/>
      <c r="CB392" s="293"/>
      <c r="CC392" s="293"/>
      <c r="CD392" s="293"/>
      <c r="CE392" s="293"/>
      <c r="CF392" s="293"/>
      <c r="CG392" s="293"/>
      <c r="CH392" s="293"/>
      <c r="CI392" s="293"/>
      <c r="CJ392" s="293"/>
      <c r="CK392" s="293"/>
      <c r="CL392" s="293"/>
    </row>
    <row r="393" spans="1:90" s="211" customFormat="1">
      <c r="A393" s="304" t="s">
        <v>96</v>
      </c>
      <c r="B393" s="304"/>
      <c r="C393" s="304">
        <v>41839</v>
      </c>
      <c r="D393" s="304">
        <v>41846</v>
      </c>
      <c r="E393" s="304"/>
      <c r="F393" s="340">
        <v>41861</v>
      </c>
      <c r="G393" s="304">
        <v>41846</v>
      </c>
      <c r="H393" s="304">
        <v>41835</v>
      </c>
      <c r="I393" s="304">
        <v>41846</v>
      </c>
      <c r="J393" s="304">
        <v>41846</v>
      </c>
      <c r="K393" s="304">
        <v>41961</v>
      </c>
      <c r="L393" s="304">
        <v>41962</v>
      </c>
      <c r="M393" s="304"/>
      <c r="N393" s="304">
        <v>41962</v>
      </c>
      <c r="O393" s="304">
        <v>41962</v>
      </c>
      <c r="P393" s="304">
        <v>41962</v>
      </c>
      <c r="Q393" s="304">
        <v>41962</v>
      </c>
      <c r="R393" s="304">
        <v>41962</v>
      </c>
      <c r="S393" s="304">
        <v>41963</v>
      </c>
      <c r="T393" s="304">
        <v>41963</v>
      </c>
      <c r="U393" s="304">
        <v>41962</v>
      </c>
      <c r="V393" s="304">
        <v>41963</v>
      </c>
      <c r="W393" s="304">
        <v>41961</v>
      </c>
      <c r="X393" s="304">
        <v>41963</v>
      </c>
      <c r="Y393" s="304">
        <v>41962</v>
      </c>
      <c r="Z393" s="304">
        <v>41963</v>
      </c>
      <c r="AA393" s="312" t="s">
        <v>99</v>
      </c>
      <c r="AB393" s="301"/>
      <c r="AC393" s="301"/>
      <c r="AD393" s="301"/>
      <c r="AE393" s="301"/>
      <c r="AF393" s="301"/>
      <c r="AG393" s="301"/>
      <c r="AH393" s="301"/>
      <c r="AI393" s="301"/>
      <c r="AJ393" s="301"/>
      <c r="AK393" s="301"/>
      <c r="AL393" s="301"/>
      <c r="AM393" s="301"/>
      <c r="AN393" s="295"/>
      <c r="AO393" s="293"/>
      <c r="AP393" s="293"/>
      <c r="AQ393" s="293"/>
      <c r="AR393" s="293"/>
      <c r="AS393" s="293"/>
      <c r="AT393" s="293"/>
      <c r="AU393" s="293"/>
      <c r="AV393" s="293"/>
      <c r="AW393" s="293"/>
      <c r="AX393" s="293"/>
      <c r="AY393" s="293"/>
      <c r="AZ393" s="293"/>
      <c r="BA393" s="293"/>
      <c r="BB393" s="293"/>
      <c r="BC393" s="293"/>
      <c r="BD393" s="293"/>
      <c r="BE393" s="293"/>
      <c r="BF393" s="293"/>
      <c r="BG393" s="293"/>
      <c r="BH393" s="293"/>
      <c r="BI393" s="293"/>
      <c r="BJ393" s="293"/>
      <c r="BK393" s="293"/>
      <c r="BL393" s="293"/>
      <c r="BM393" s="293"/>
      <c r="BN393" s="293"/>
      <c r="BO393" s="293"/>
      <c r="BP393" s="293"/>
      <c r="BQ393" s="293"/>
      <c r="BR393" s="293"/>
      <c r="BS393" s="293"/>
      <c r="BT393" s="293"/>
      <c r="BU393" s="293"/>
      <c r="BV393" s="293"/>
      <c r="BW393" s="293"/>
      <c r="BX393" s="293"/>
      <c r="BY393" s="293"/>
      <c r="BZ393" s="293"/>
      <c r="CA393" s="293"/>
      <c r="CB393" s="293"/>
      <c r="CC393" s="293"/>
      <c r="CD393" s="293"/>
      <c r="CE393" s="293"/>
      <c r="CF393" s="293"/>
      <c r="CG393" s="293"/>
      <c r="CH393" s="293"/>
      <c r="CI393" s="293"/>
      <c r="CJ393" s="293"/>
      <c r="CK393" s="293"/>
      <c r="CL393" s="293"/>
    </row>
    <row r="394" spans="1:90" s="211" customFormat="1">
      <c r="A394" s="304" t="s">
        <v>96</v>
      </c>
      <c r="B394" s="304"/>
      <c r="C394" s="304">
        <v>41846</v>
      </c>
      <c r="D394" s="304">
        <v>41961</v>
      </c>
      <c r="E394" s="304"/>
      <c r="F394" s="340">
        <v>41862</v>
      </c>
      <c r="G394" s="304">
        <v>41961</v>
      </c>
      <c r="H394" s="304">
        <v>41836</v>
      </c>
      <c r="I394" s="304">
        <v>41961</v>
      </c>
      <c r="J394" s="304">
        <v>41961</v>
      </c>
      <c r="K394" s="304">
        <v>41962</v>
      </c>
      <c r="L394" s="304">
        <v>41963</v>
      </c>
      <c r="M394" s="304"/>
      <c r="N394" s="304">
        <v>41963</v>
      </c>
      <c r="O394" s="304">
        <v>41963</v>
      </c>
      <c r="P394" s="304">
        <v>41963</v>
      </c>
      <c r="Q394" s="304">
        <v>41963</v>
      </c>
      <c r="R394" s="304">
        <v>41963</v>
      </c>
      <c r="S394" s="304">
        <v>41996</v>
      </c>
      <c r="T394" s="304">
        <v>41996</v>
      </c>
      <c r="U394" s="304">
        <v>41963</v>
      </c>
      <c r="V394" s="304">
        <v>41996</v>
      </c>
      <c r="W394" s="304">
        <v>41962</v>
      </c>
      <c r="X394" s="304">
        <v>41996</v>
      </c>
      <c r="Y394" s="304">
        <v>41963</v>
      </c>
      <c r="Z394" s="304">
        <v>41996</v>
      </c>
      <c r="AA394" s="312" t="s">
        <v>99</v>
      </c>
      <c r="AB394" s="301"/>
      <c r="AC394" s="301"/>
      <c r="AD394" s="301"/>
      <c r="AE394" s="301"/>
      <c r="AF394" s="301"/>
      <c r="AG394" s="301"/>
      <c r="AH394" s="301"/>
      <c r="AI394" s="301"/>
      <c r="AJ394" s="301"/>
      <c r="AK394" s="301"/>
      <c r="AL394" s="301"/>
      <c r="AM394" s="301"/>
      <c r="AN394" s="295"/>
      <c r="AO394" s="293"/>
      <c r="AP394" s="293"/>
      <c r="AQ394" s="293"/>
      <c r="AR394" s="293"/>
      <c r="AS394" s="293"/>
      <c r="AT394" s="293"/>
      <c r="AU394" s="293"/>
      <c r="AV394" s="293"/>
      <c r="AW394" s="293"/>
      <c r="AX394" s="293"/>
      <c r="AY394" s="293"/>
      <c r="AZ394" s="293"/>
      <c r="BA394" s="293"/>
      <c r="BB394" s="293"/>
      <c r="BC394" s="293"/>
      <c r="BD394" s="293"/>
      <c r="BE394" s="293"/>
      <c r="BF394" s="293"/>
      <c r="BG394" s="293"/>
      <c r="BH394" s="293"/>
      <c r="BI394" s="293"/>
      <c r="BJ394" s="293"/>
      <c r="BK394" s="293"/>
      <c r="BL394" s="293"/>
      <c r="BM394" s="293"/>
      <c r="BN394" s="293"/>
      <c r="BO394" s="293"/>
      <c r="BP394" s="293"/>
      <c r="BQ394" s="293"/>
      <c r="BR394" s="293"/>
      <c r="BS394" s="293"/>
      <c r="BT394" s="293"/>
      <c r="BU394" s="293"/>
      <c r="BV394" s="293"/>
      <c r="BW394" s="293"/>
      <c r="BX394" s="293"/>
      <c r="BY394" s="293"/>
      <c r="BZ394" s="293"/>
      <c r="CA394" s="293"/>
      <c r="CB394" s="293"/>
      <c r="CC394" s="293"/>
      <c r="CD394" s="293"/>
      <c r="CE394" s="293"/>
      <c r="CF394" s="293"/>
      <c r="CG394" s="293"/>
      <c r="CH394" s="293"/>
      <c r="CI394" s="293"/>
      <c r="CJ394" s="293"/>
      <c r="CK394" s="293"/>
      <c r="CL394" s="293"/>
    </row>
    <row r="395" spans="1:90" s="211" customFormat="1">
      <c r="A395" s="304" t="s">
        <v>96</v>
      </c>
      <c r="B395" s="304"/>
      <c r="C395" s="304">
        <v>41884</v>
      </c>
      <c r="D395" s="304">
        <v>41962</v>
      </c>
      <c r="E395" s="304"/>
      <c r="F395" s="340">
        <v>41863</v>
      </c>
      <c r="G395" s="304">
        <v>41962</v>
      </c>
      <c r="H395" s="304">
        <v>41837</v>
      </c>
      <c r="I395" s="304">
        <v>41962</v>
      </c>
      <c r="J395" s="304">
        <v>41962</v>
      </c>
      <c r="K395" s="304">
        <v>41963</v>
      </c>
      <c r="L395" s="304">
        <v>41996</v>
      </c>
      <c r="M395" s="304"/>
      <c r="N395" s="304">
        <v>41996</v>
      </c>
      <c r="O395" s="304">
        <v>41996</v>
      </c>
      <c r="P395" s="304">
        <v>41996</v>
      </c>
      <c r="Q395" s="304">
        <v>41996</v>
      </c>
      <c r="R395" s="340">
        <v>41968</v>
      </c>
      <c r="S395" s="304">
        <v>41998</v>
      </c>
      <c r="T395" s="304">
        <v>41998</v>
      </c>
      <c r="U395" s="304">
        <v>41996</v>
      </c>
      <c r="V395" s="304">
        <v>41998</v>
      </c>
      <c r="W395" s="304">
        <v>41963</v>
      </c>
      <c r="X395" s="304">
        <v>41998</v>
      </c>
      <c r="Y395" s="304">
        <v>41996</v>
      </c>
      <c r="Z395" s="304">
        <v>41998</v>
      </c>
      <c r="AA395" s="312" t="s">
        <v>99</v>
      </c>
      <c r="AB395" s="301"/>
      <c r="AC395" s="301"/>
      <c r="AD395" s="301"/>
      <c r="AE395" s="301"/>
      <c r="AF395" s="301"/>
      <c r="AG395" s="301"/>
      <c r="AH395" s="301"/>
      <c r="AI395" s="301"/>
      <c r="AJ395" s="301"/>
      <c r="AK395" s="301"/>
      <c r="AL395" s="301"/>
      <c r="AM395" s="301"/>
      <c r="AN395" s="295"/>
      <c r="AO395" s="293"/>
      <c r="AP395" s="293"/>
      <c r="AQ395" s="293"/>
      <c r="AR395" s="293"/>
      <c r="AS395" s="293"/>
      <c r="AT395" s="293"/>
      <c r="AU395" s="293"/>
      <c r="AV395" s="293"/>
      <c r="AW395" s="293"/>
      <c r="AX395" s="293"/>
      <c r="AY395" s="293"/>
      <c r="AZ395" s="293"/>
      <c r="BA395" s="293"/>
      <c r="BB395" s="293"/>
      <c r="BC395" s="293"/>
      <c r="BD395" s="293"/>
      <c r="BE395" s="293"/>
      <c r="BF395" s="293"/>
      <c r="BG395" s="293"/>
      <c r="BH395" s="293"/>
      <c r="BI395" s="293"/>
      <c r="BJ395" s="293"/>
      <c r="BK395" s="293"/>
      <c r="BL395" s="293"/>
      <c r="BM395" s="293"/>
      <c r="BN395" s="293"/>
      <c r="BO395" s="293"/>
      <c r="BP395" s="293"/>
      <c r="BQ395" s="293"/>
      <c r="BR395" s="293"/>
      <c r="BS395" s="293"/>
      <c r="BT395" s="293"/>
      <c r="BU395" s="293"/>
      <c r="BV395" s="293"/>
      <c r="BW395" s="293"/>
      <c r="BX395" s="293"/>
      <c r="BY395" s="293"/>
      <c r="BZ395" s="293"/>
      <c r="CA395" s="293"/>
      <c r="CB395" s="293"/>
      <c r="CC395" s="293"/>
      <c r="CD395" s="293"/>
      <c r="CE395" s="293"/>
      <c r="CF395" s="293"/>
      <c r="CG395" s="293"/>
      <c r="CH395" s="293"/>
      <c r="CI395" s="293"/>
      <c r="CJ395" s="293"/>
      <c r="CK395" s="293"/>
      <c r="CL395" s="293"/>
    </row>
    <row r="396" spans="1:90" s="211" customFormat="1">
      <c r="A396" s="304" t="s">
        <v>96</v>
      </c>
      <c r="B396" s="304"/>
      <c r="C396" s="304">
        <v>41961</v>
      </c>
      <c r="D396" s="304">
        <v>41963</v>
      </c>
      <c r="E396" s="304"/>
      <c r="F396" s="340">
        <v>41864</v>
      </c>
      <c r="G396" s="304">
        <v>41963</v>
      </c>
      <c r="H396" s="304">
        <v>41838</v>
      </c>
      <c r="I396" s="304">
        <v>41963</v>
      </c>
      <c r="J396" s="304">
        <v>41963</v>
      </c>
      <c r="K396" s="304">
        <v>41996</v>
      </c>
      <c r="L396" s="304">
        <v>41998</v>
      </c>
      <c r="M396" s="304"/>
      <c r="N396" s="304">
        <v>41998</v>
      </c>
      <c r="O396" s="304">
        <v>41998</v>
      </c>
      <c r="P396" s="304">
        <v>41998</v>
      </c>
      <c r="Q396" s="304">
        <v>41998</v>
      </c>
      <c r="R396" s="304">
        <v>41996</v>
      </c>
      <c r="S396" s="313">
        <v>41999</v>
      </c>
      <c r="T396" s="313">
        <v>41999</v>
      </c>
      <c r="U396" s="304">
        <v>41998</v>
      </c>
      <c r="V396" s="313">
        <v>41999</v>
      </c>
      <c r="W396" s="304">
        <v>41965</v>
      </c>
      <c r="X396" s="313">
        <v>41999</v>
      </c>
      <c r="Y396" s="304">
        <v>41998</v>
      </c>
      <c r="Z396" s="313">
        <v>41999</v>
      </c>
      <c r="AA396" s="312" t="s">
        <v>99</v>
      </c>
      <c r="AB396" s="301"/>
      <c r="AC396" s="301"/>
      <c r="AD396" s="301"/>
      <c r="AE396" s="301"/>
      <c r="AF396" s="301"/>
      <c r="AG396" s="301"/>
      <c r="AH396" s="301"/>
      <c r="AI396" s="301"/>
      <c r="AJ396" s="301"/>
      <c r="AK396" s="301"/>
      <c r="AL396" s="301"/>
      <c r="AM396" s="301"/>
      <c r="AN396" s="295"/>
      <c r="AO396" s="293"/>
      <c r="AP396" s="293"/>
      <c r="AQ396" s="293"/>
      <c r="AR396" s="293"/>
      <c r="AS396" s="293"/>
      <c r="AT396" s="293"/>
      <c r="AU396" s="293"/>
      <c r="AV396" s="293"/>
      <c r="AW396" s="293"/>
      <c r="AX396" s="293"/>
      <c r="AY396" s="293"/>
      <c r="AZ396" s="293"/>
      <c r="BA396" s="293"/>
      <c r="BB396" s="293"/>
      <c r="BC396" s="293"/>
      <c r="BD396" s="293"/>
      <c r="BE396" s="293"/>
      <c r="BF396" s="293"/>
      <c r="BG396" s="293"/>
      <c r="BH396" s="293"/>
      <c r="BI396" s="293"/>
      <c r="BJ396" s="293"/>
      <c r="BK396" s="293"/>
      <c r="BL396" s="293"/>
      <c r="BM396" s="293"/>
      <c r="BN396" s="293"/>
      <c r="BO396" s="293"/>
      <c r="BP396" s="293"/>
      <c r="BQ396" s="293"/>
      <c r="BR396" s="293"/>
      <c r="BS396" s="293"/>
      <c r="BT396" s="293"/>
      <c r="BU396" s="293"/>
      <c r="BV396" s="293"/>
      <c r="BW396" s="293"/>
      <c r="BX396" s="293"/>
      <c r="BY396" s="293"/>
      <c r="BZ396" s="293"/>
      <c r="CA396" s="293"/>
      <c r="CB396" s="293"/>
      <c r="CC396" s="293"/>
      <c r="CD396" s="293"/>
      <c r="CE396" s="293"/>
      <c r="CF396" s="293"/>
      <c r="CG396" s="293"/>
      <c r="CH396" s="293"/>
      <c r="CI396" s="293"/>
      <c r="CJ396" s="293"/>
      <c r="CK396" s="293"/>
      <c r="CL396" s="293"/>
    </row>
    <row r="397" spans="1:90" s="211" customFormat="1">
      <c r="A397" s="304" t="s">
        <v>96</v>
      </c>
      <c r="B397" s="304"/>
      <c r="C397" s="304">
        <v>41962</v>
      </c>
      <c r="D397" s="340">
        <v>41996</v>
      </c>
      <c r="E397" s="304"/>
      <c r="F397" s="340">
        <v>41865</v>
      </c>
      <c r="G397" s="304">
        <v>41996</v>
      </c>
      <c r="H397" s="304">
        <v>41839</v>
      </c>
      <c r="I397" s="304">
        <v>41996</v>
      </c>
      <c r="J397" s="304">
        <v>41996</v>
      </c>
      <c r="K397" s="304">
        <v>41998</v>
      </c>
      <c r="L397" s="304">
        <v>41999</v>
      </c>
      <c r="M397" s="304"/>
      <c r="N397" s="304">
        <v>41999</v>
      </c>
      <c r="O397" s="304">
        <v>41999</v>
      </c>
      <c r="P397" s="304">
        <v>41999</v>
      </c>
      <c r="Q397" s="313">
        <v>41999</v>
      </c>
      <c r="R397" s="304">
        <v>41998</v>
      </c>
      <c r="S397" s="313">
        <v>42000</v>
      </c>
      <c r="T397" s="313">
        <v>42000</v>
      </c>
      <c r="U397" s="313">
        <v>41999</v>
      </c>
      <c r="V397" s="313">
        <v>42000</v>
      </c>
      <c r="W397" s="304">
        <v>42003</v>
      </c>
      <c r="X397" s="313">
        <v>42000</v>
      </c>
      <c r="Y397" s="313">
        <v>41999</v>
      </c>
      <c r="Z397" s="313">
        <v>42000</v>
      </c>
      <c r="AA397" s="312" t="s">
        <v>99</v>
      </c>
      <c r="AB397" s="301"/>
      <c r="AC397" s="301"/>
      <c r="AD397" s="301"/>
      <c r="AE397" s="301"/>
      <c r="AF397" s="301"/>
      <c r="AG397" s="301"/>
      <c r="AH397" s="301"/>
      <c r="AI397" s="301"/>
      <c r="AJ397" s="301"/>
      <c r="AK397" s="301"/>
      <c r="AL397" s="301"/>
      <c r="AM397" s="301"/>
      <c r="AN397" s="295"/>
      <c r="AO397" s="293"/>
      <c r="AP397" s="293"/>
      <c r="AQ397" s="293"/>
      <c r="AR397" s="293"/>
      <c r="AS397" s="293"/>
      <c r="AT397" s="293"/>
      <c r="AU397" s="293"/>
      <c r="AV397" s="293"/>
      <c r="AW397" s="293"/>
      <c r="AX397" s="293"/>
      <c r="AY397" s="293"/>
      <c r="AZ397" s="293"/>
      <c r="BA397" s="293"/>
      <c r="BB397" s="293"/>
      <c r="BC397" s="293"/>
      <c r="BD397" s="293"/>
      <c r="BE397" s="293"/>
      <c r="BF397" s="293"/>
      <c r="BG397" s="293"/>
      <c r="BH397" s="293"/>
      <c r="BI397" s="293"/>
      <c r="BJ397" s="293"/>
      <c r="BK397" s="293"/>
      <c r="BL397" s="293"/>
      <c r="BM397" s="293"/>
      <c r="BN397" s="293"/>
      <c r="BO397" s="293"/>
      <c r="BP397" s="293"/>
      <c r="BQ397" s="293"/>
      <c r="BR397" s="293"/>
      <c r="BS397" s="293"/>
      <c r="BT397" s="293"/>
      <c r="BU397" s="293"/>
      <c r="BV397" s="293"/>
      <c r="BW397" s="293"/>
      <c r="BX397" s="293"/>
      <c r="BY397" s="293"/>
      <c r="BZ397" s="293"/>
      <c r="CA397" s="293"/>
      <c r="CB397" s="293"/>
      <c r="CC397" s="293"/>
      <c r="CD397" s="293"/>
      <c r="CE397" s="293"/>
      <c r="CF397" s="293"/>
      <c r="CG397" s="293"/>
      <c r="CH397" s="293"/>
      <c r="CI397" s="293"/>
      <c r="CJ397" s="293"/>
      <c r="CK397" s="293"/>
      <c r="CL397" s="293"/>
    </row>
    <row r="398" spans="1:90" s="211" customFormat="1">
      <c r="A398" s="304" t="s">
        <v>96</v>
      </c>
      <c r="B398" s="304"/>
      <c r="C398" s="304">
        <v>41963</v>
      </c>
      <c r="D398" s="304">
        <v>41998</v>
      </c>
      <c r="E398" s="304"/>
      <c r="F398" s="340">
        <v>41866</v>
      </c>
      <c r="G398" s="304">
        <v>41998</v>
      </c>
      <c r="H398" s="304">
        <v>41842</v>
      </c>
      <c r="I398" s="304">
        <v>41998</v>
      </c>
      <c r="J398" s="304">
        <v>41998</v>
      </c>
      <c r="K398" s="304">
        <v>41999</v>
      </c>
      <c r="L398" s="304">
        <v>42000</v>
      </c>
      <c r="M398" s="304"/>
      <c r="N398" s="304">
        <v>42000</v>
      </c>
      <c r="O398" s="304">
        <v>42000</v>
      </c>
      <c r="P398" s="304">
        <v>42000</v>
      </c>
      <c r="Q398" s="313">
        <v>42000</v>
      </c>
      <c r="R398" s="313">
        <v>41999</v>
      </c>
      <c r="S398" s="304">
        <v>42003</v>
      </c>
      <c r="T398" s="304">
        <v>42003</v>
      </c>
      <c r="U398" s="313">
        <v>42000</v>
      </c>
      <c r="V398" s="304">
        <v>42003</v>
      </c>
      <c r="W398" s="304">
        <v>42004</v>
      </c>
      <c r="X398" s="304">
        <v>42003</v>
      </c>
      <c r="Y398" s="313">
        <v>42000</v>
      </c>
      <c r="Z398" s="304">
        <v>42003</v>
      </c>
      <c r="AA398" s="312" t="s">
        <v>99</v>
      </c>
      <c r="AB398" s="301"/>
      <c r="AC398" s="301"/>
      <c r="AD398" s="301"/>
      <c r="AE398" s="301"/>
      <c r="AF398" s="301"/>
      <c r="AG398" s="301"/>
      <c r="AH398" s="301"/>
      <c r="AI398" s="301"/>
      <c r="AJ398" s="301"/>
      <c r="AK398" s="301"/>
      <c r="AL398" s="301"/>
      <c r="AM398" s="301"/>
      <c r="AN398" s="295"/>
      <c r="AO398" s="293"/>
      <c r="AP398" s="293"/>
      <c r="AQ398" s="293"/>
      <c r="AR398" s="293"/>
      <c r="AS398" s="293"/>
      <c r="AT398" s="293"/>
      <c r="AU398" s="293"/>
      <c r="AV398" s="293"/>
      <c r="AW398" s="293"/>
      <c r="AX398" s="293"/>
      <c r="AY398" s="293"/>
      <c r="AZ398" s="293"/>
      <c r="BA398" s="293"/>
      <c r="BB398" s="293"/>
      <c r="BC398" s="293"/>
      <c r="BD398" s="293"/>
      <c r="BE398" s="293"/>
      <c r="BF398" s="293"/>
      <c r="BG398" s="293"/>
      <c r="BH398" s="293"/>
      <c r="BI398" s="293"/>
      <c r="BJ398" s="293"/>
      <c r="BK398" s="293"/>
      <c r="BL398" s="293"/>
      <c r="BM398" s="293"/>
      <c r="BN398" s="293"/>
      <c r="BO398" s="293"/>
      <c r="BP398" s="293"/>
      <c r="BQ398" s="293"/>
      <c r="BR398" s="293"/>
      <c r="BS398" s="293"/>
      <c r="BT398" s="293"/>
      <c r="BU398" s="293"/>
      <c r="BV398" s="293"/>
      <c r="BW398" s="293"/>
      <c r="BX398" s="293"/>
      <c r="BY398" s="293"/>
      <c r="BZ398" s="293"/>
      <c r="CA398" s="293"/>
      <c r="CB398" s="293"/>
      <c r="CC398" s="293"/>
      <c r="CD398" s="293"/>
      <c r="CE398" s="293"/>
      <c r="CF398" s="293"/>
      <c r="CG398" s="293"/>
      <c r="CH398" s="293"/>
      <c r="CI398" s="293"/>
      <c r="CJ398" s="293"/>
      <c r="CK398" s="293"/>
      <c r="CL398" s="293"/>
    </row>
    <row r="399" spans="1:90" s="211" customFormat="1">
      <c r="A399" s="304" t="s">
        <v>96</v>
      </c>
      <c r="B399" s="304"/>
      <c r="C399" s="304">
        <v>41998</v>
      </c>
      <c r="D399" s="304">
        <v>41999</v>
      </c>
      <c r="E399" s="304"/>
      <c r="F399" s="340">
        <v>41867</v>
      </c>
      <c r="G399" s="304">
        <v>41999</v>
      </c>
      <c r="H399" s="304">
        <v>41843</v>
      </c>
      <c r="I399" s="304">
        <v>41999</v>
      </c>
      <c r="J399" s="304">
        <v>41999</v>
      </c>
      <c r="K399" s="304">
        <v>42000</v>
      </c>
      <c r="L399" s="304">
        <v>42003</v>
      </c>
      <c r="M399" s="304"/>
      <c r="N399" s="304">
        <v>42003</v>
      </c>
      <c r="O399" s="304">
        <v>42003</v>
      </c>
      <c r="P399" s="304">
        <v>42003</v>
      </c>
      <c r="Q399" s="304">
        <v>42003</v>
      </c>
      <c r="R399" s="313">
        <v>42000</v>
      </c>
      <c r="S399" s="304">
        <v>42005</v>
      </c>
      <c r="T399" s="304">
        <v>42005</v>
      </c>
      <c r="U399" s="304">
        <v>42003</v>
      </c>
      <c r="V399" s="304">
        <v>42005</v>
      </c>
      <c r="W399" s="304">
        <v>42005</v>
      </c>
      <c r="X399" s="304">
        <v>42005</v>
      </c>
      <c r="Y399" s="304">
        <v>42003</v>
      </c>
      <c r="Z399" s="304">
        <v>42005</v>
      </c>
      <c r="AA399" s="312" t="s">
        <v>99</v>
      </c>
      <c r="AB399" s="301"/>
      <c r="AC399" s="301"/>
      <c r="AD399" s="301"/>
      <c r="AE399" s="301"/>
      <c r="AF399" s="301"/>
      <c r="AG399" s="301"/>
      <c r="AH399" s="301"/>
      <c r="AI399" s="301"/>
      <c r="AJ399" s="301"/>
      <c r="AK399" s="301"/>
      <c r="AL399" s="301"/>
      <c r="AM399" s="301"/>
      <c r="AN399" s="295"/>
      <c r="AO399" s="293"/>
      <c r="AP399" s="293"/>
      <c r="AQ399" s="293"/>
      <c r="AR399" s="293"/>
      <c r="AS399" s="293"/>
      <c r="AT399" s="293"/>
      <c r="AU399" s="293"/>
      <c r="AV399" s="293"/>
      <c r="AW399" s="293"/>
      <c r="AX399" s="293"/>
      <c r="AY399" s="293"/>
      <c r="AZ399" s="293"/>
      <c r="BA399" s="293"/>
      <c r="BB399" s="293"/>
      <c r="BC399" s="293"/>
      <c r="BD399" s="293"/>
      <c r="BE399" s="293"/>
      <c r="BF399" s="293"/>
      <c r="BG399" s="293"/>
      <c r="BH399" s="293"/>
      <c r="BI399" s="293"/>
      <c r="BJ399" s="293"/>
      <c r="BK399" s="293"/>
      <c r="BL399" s="293"/>
      <c r="BM399" s="293"/>
      <c r="BN399" s="293"/>
      <c r="BO399" s="293"/>
      <c r="BP399" s="293"/>
      <c r="BQ399" s="293"/>
      <c r="BR399" s="293"/>
      <c r="BS399" s="293"/>
      <c r="BT399" s="293"/>
      <c r="BU399" s="293"/>
      <c r="BV399" s="293"/>
      <c r="BW399" s="293"/>
      <c r="BX399" s="293"/>
      <c r="BY399" s="293"/>
      <c r="BZ399" s="293"/>
      <c r="CA399" s="293"/>
      <c r="CB399" s="293"/>
      <c r="CC399" s="293"/>
      <c r="CD399" s="293"/>
      <c r="CE399" s="293"/>
      <c r="CF399" s="293"/>
      <c r="CG399" s="293"/>
      <c r="CH399" s="293"/>
      <c r="CI399" s="293"/>
      <c r="CJ399" s="293"/>
      <c r="CK399" s="293"/>
      <c r="CL399" s="293"/>
    </row>
    <row r="400" spans="1:90" s="211" customFormat="1">
      <c r="A400" s="304" t="s">
        <v>96</v>
      </c>
      <c r="B400" s="304"/>
      <c r="C400" s="304">
        <v>41999</v>
      </c>
      <c r="D400" s="304">
        <v>42000</v>
      </c>
      <c r="E400" s="304"/>
      <c r="F400" s="340">
        <v>41868</v>
      </c>
      <c r="G400" s="304">
        <v>42000</v>
      </c>
      <c r="H400" s="304">
        <v>41844</v>
      </c>
      <c r="I400" s="304">
        <v>42000</v>
      </c>
      <c r="J400" s="304">
        <v>42000</v>
      </c>
      <c r="K400" s="304">
        <v>42003</v>
      </c>
      <c r="L400" s="304">
        <v>42005</v>
      </c>
      <c r="M400" s="304"/>
      <c r="N400" s="304">
        <v>42005</v>
      </c>
      <c r="O400" s="304">
        <v>42005</v>
      </c>
      <c r="P400" s="304">
        <v>42005</v>
      </c>
      <c r="Q400" s="304">
        <v>42005</v>
      </c>
      <c r="R400" s="304">
        <v>42003</v>
      </c>
      <c r="S400" s="304">
        <v>42006</v>
      </c>
      <c r="T400" s="304">
        <v>42006</v>
      </c>
      <c r="U400" s="304">
        <v>42005</v>
      </c>
      <c r="V400" s="304">
        <v>42006</v>
      </c>
      <c r="W400" s="304">
        <v>42006</v>
      </c>
      <c r="X400" s="304">
        <v>42006</v>
      </c>
      <c r="Y400" s="304">
        <v>42005</v>
      </c>
      <c r="Z400" s="304">
        <v>42006</v>
      </c>
      <c r="AA400" s="312" t="s">
        <v>99</v>
      </c>
      <c r="AB400" s="301"/>
      <c r="AC400" s="301"/>
      <c r="AD400" s="301"/>
      <c r="AE400" s="301"/>
      <c r="AF400" s="301"/>
      <c r="AG400" s="301"/>
      <c r="AH400" s="301"/>
      <c r="AI400" s="301"/>
      <c r="AJ400" s="301"/>
      <c r="AK400" s="301"/>
      <c r="AL400" s="301"/>
      <c r="AM400" s="301"/>
      <c r="AN400" s="295"/>
      <c r="AO400" s="293"/>
      <c r="AP400" s="293"/>
      <c r="AQ400" s="293"/>
      <c r="AR400" s="293"/>
      <c r="AS400" s="293"/>
      <c r="AT400" s="293"/>
      <c r="AU400" s="293"/>
      <c r="AV400" s="293"/>
      <c r="AW400" s="293"/>
      <c r="AX400" s="293"/>
      <c r="AY400" s="293"/>
      <c r="AZ400" s="293"/>
      <c r="BA400" s="293"/>
      <c r="BB400" s="293"/>
      <c r="BC400" s="293"/>
      <c r="BD400" s="293"/>
      <c r="BE400" s="293"/>
      <c r="BF400" s="293"/>
      <c r="BG400" s="293"/>
      <c r="BH400" s="293"/>
      <c r="BI400" s="293"/>
      <c r="BJ400" s="293"/>
      <c r="BK400" s="293"/>
      <c r="BL400" s="293"/>
      <c r="BM400" s="293"/>
      <c r="BN400" s="293"/>
      <c r="BO400" s="293"/>
      <c r="BP400" s="293"/>
      <c r="BQ400" s="293"/>
      <c r="BR400" s="293"/>
      <c r="BS400" s="293"/>
      <c r="BT400" s="293"/>
      <c r="BU400" s="293"/>
      <c r="BV400" s="293"/>
      <c r="BW400" s="293"/>
      <c r="BX400" s="293"/>
      <c r="BY400" s="293"/>
      <c r="BZ400" s="293"/>
      <c r="CA400" s="293"/>
      <c r="CB400" s="293"/>
      <c r="CC400" s="293"/>
      <c r="CD400" s="293"/>
      <c r="CE400" s="293"/>
      <c r="CF400" s="293"/>
      <c r="CG400" s="293"/>
      <c r="CH400" s="293"/>
      <c r="CI400" s="293"/>
      <c r="CJ400" s="293"/>
      <c r="CK400" s="293"/>
      <c r="CL400" s="293"/>
    </row>
    <row r="401" spans="1:90" s="211" customFormat="1">
      <c r="A401" s="304" t="s">
        <v>96</v>
      </c>
      <c r="B401" s="304"/>
      <c r="C401" s="304">
        <v>42000</v>
      </c>
      <c r="D401" s="304">
        <v>42002</v>
      </c>
      <c r="E401" s="304"/>
      <c r="F401" s="340">
        <v>41869</v>
      </c>
      <c r="G401" s="304">
        <v>42003</v>
      </c>
      <c r="H401" s="304">
        <v>41845</v>
      </c>
      <c r="I401" s="304">
        <v>42003</v>
      </c>
      <c r="J401" s="304">
        <v>42003</v>
      </c>
      <c r="K401" s="304">
        <v>42005</v>
      </c>
      <c r="L401" s="304">
        <v>42006</v>
      </c>
      <c r="M401" s="304"/>
      <c r="N401" s="304">
        <v>42006</v>
      </c>
      <c r="O401" s="304">
        <v>42006</v>
      </c>
      <c r="P401" s="304">
        <v>42006</v>
      </c>
      <c r="Q401" s="304">
        <v>42006</v>
      </c>
      <c r="R401" s="304">
        <v>42005</v>
      </c>
      <c r="S401" s="304">
        <v>42007</v>
      </c>
      <c r="T401" s="304">
        <v>42007</v>
      </c>
      <c r="U401" s="304">
        <v>42006</v>
      </c>
      <c r="V401" s="304">
        <v>42007</v>
      </c>
      <c r="W401" s="304">
        <v>42007</v>
      </c>
      <c r="X401" s="304">
        <v>42007</v>
      </c>
      <c r="Y401" s="304">
        <v>42006</v>
      </c>
      <c r="Z401" s="304">
        <v>42007</v>
      </c>
      <c r="AA401" s="312" t="s">
        <v>99</v>
      </c>
      <c r="AB401" s="301"/>
      <c r="AC401" s="301"/>
      <c r="AD401" s="301"/>
      <c r="AE401" s="301"/>
      <c r="AF401" s="301"/>
      <c r="AG401" s="301"/>
      <c r="AH401" s="301"/>
      <c r="AI401" s="301"/>
      <c r="AJ401" s="301"/>
      <c r="AK401" s="301"/>
      <c r="AL401" s="301"/>
      <c r="AM401" s="301"/>
      <c r="AN401" s="295"/>
      <c r="AO401" s="293"/>
      <c r="AP401" s="293"/>
      <c r="AQ401" s="293"/>
      <c r="AR401" s="293"/>
      <c r="AS401" s="293"/>
      <c r="AT401" s="293"/>
      <c r="AU401" s="293"/>
      <c r="AV401" s="293"/>
      <c r="AW401" s="293"/>
      <c r="AX401" s="293"/>
      <c r="AY401" s="293"/>
      <c r="AZ401" s="293"/>
      <c r="BA401" s="293"/>
      <c r="BB401" s="293"/>
      <c r="BC401" s="293"/>
      <c r="BD401" s="293"/>
      <c r="BE401" s="293"/>
      <c r="BF401" s="293"/>
      <c r="BG401" s="293"/>
      <c r="BH401" s="293"/>
      <c r="BI401" s="293"/>
      <c r="BJ401" s="293"/>
      <c r="BK401" s="293"/>
      <c r="BL401" s="293"/>
      <c r="BM401" s="293"/>
      <c r="BN401" s="293"/>
      <c r="BO401" s="293"/>
      <c r="BP401" s="293"/>
      <c r="BQ401" s="293"/>
      <c r="BR401" s="293"/>
      <c r="BS401" s="293"/>
      <c r="BT401" s="293"/>
      <c r="BU401" s="293"/>
      <c r="BV401" s="293"/>
      <c r="BW401" s="293"/>
      <c r="BX401" s="293"/>
      <c r="BY401" s="293"/>
      <c r="BZ401" s="293"/>
      <c r="CA401" s="293"/>
      <c r="CB401" s="293"/>
      <c r="CC401" s="293"/>
      <c r="CD401" s="293"/>
      <c r="CE401" s="293"/>
      <c r="CF401" s="293"/>
      <c r="CG401" s="293"/>
      <c r="CH401" s="293"/>
      <c r="CI401" s="293"/>
      <c r="CJ401" s="293"/>
      <c r="CK401" s="293"/>
      <c r="CL401" s="293"/>
    </row>
    <row r="402" spans="1:90" s="211" customFormat="1">
      <c r="A402" s="304" t="s">
        <v>96</v>
      </c>
      <c r="B402" s="304"/>
      <c r="C402" s="304">
        <v>42003</v>
      </c>
      <c r="D402" s="304">
        <v>42003</v>
      </c>
      <c r="E402" s="304"/>
      <c r="F402" s="340">
        <v>41870</v>
      </c>
      <c r="G402" s="304">
        <v>42005</v>
      </c>
      <c r="H402" s="304">
        <v>41846</v>
      </c>
      <c r="I402" s="304">
        <v>42005</v>
      </c>
      <c r="J402" s="304">
        <v>42005</v>
      </c>
      <c r="K402" s="304">
        <v>42006</v>
      </c>
      <c r="L402" s="304">
        <v>42007</v>
      </c>
      <c r="M402" s="304"/>
      <c r="N402" s="304">
        <v>42007</v>
      </c>
      <c r="O402" s="304">
        <v>42007</v>
      </c>
      <c r="P402" s="304">
        <v>42007</v>
      </c>
      <c r="Q402" s="304">
        <v>42007</v>
      </c>
      <c r="R402" s="304">
        <v>42006</v>
      </c>
      <c r="S402" s="304">
        <v>42024</v>
      </c>
      <c r="T402" s="304">
        <v>42024</v>
      </c>
      <c r="U402" s="304">
        <v>42007</v>
      </c>
      <c r="V402" s="304">
        <v>42024</v>
      </c>
      <c r="W402" s="304">
        <v>42010</v>
      </c>
      <c r="X402" s="304">
        <v>42024</v>
      </c>
      <c r="Y402" s="304">
        <v>42007</v>
      </c>
      <c r="Z402" s="304">
        <v>42024</v>
      </c>
      <c r="AA402" s="312" t="s">
        <v>99</v>
      </c>
      <c r="AB402" s="301"/>
      <c r="AC402" s="301"/>
      <c r="AD402" s="301"/>
      <c r="AE402" s="301"/>
      <c r="AF402" s="301"/>
      <c r="AG402" s="301"/>
      <c r="AH402" s="301"/>
      <c r="AI402" s="301"/>
      <c r="AJ402" s="301"/>
      <c r="AK402" s="301"/>
      <c r="AL402" s="301"/>
      <c r="AM402" s="301"/>
      <c r="AN402" s="295"/>
      <c r="AO402" s="293"/>
      <c r="AP402" s="293"/>
      <c r="AQ402" s="293"/>
      <c r="AR402" s="293"/>
      <c r="AS402" s="293"/>
      <c r="AT402" s="293"/>
      <c r="AU402" s="293"/>
      <c r="AV402" s="293"/>
      <c r="AW402" s="293"/>
      <c r="AX402" s="293"/>
      <c r="AY402" s="293"/>
      <c r="AZ402" s="293"/>
      <c r="BA402" s="293"/>
      <c r="BB402" s="293"/>
      <c r="BC402" s="293"/>
      <c r="BD402" s="293"/>
      <c r="BE402" s="293"/>
      <c r="BF402" s="293"/>
      <c r="BG402" s="293"/>
      <c r="BH402" s="293"/>
      <c r="BI402" s="293"/>
      <c r="BJ402" s="293"/>
      <c r="BK402" s="293"/>
      <c r="BL402" s="293"/>
      <c r="BM402" s="293"/>
      <c r="BN402" s="293"/>
      <c r="BO402" s="293"/>
      <c r="BP402" s="293"/>
      <c r="BQ402" s="293"/>
      <c r="BR402" s="293"/>
      <c r="BS402" s="293"/>
      <c r="BT402" s="293"/>
      <c r="BU402" s="293"/>
      <c r="BV402" s="293"/>
      <c r="BW402" s="293"/>
      <c r="BX402" s="293"/>
      <c r="BY402" s="293"/>
      <c r="BZ402" s="293"/>
      <c r="CA402" s="293"/>
      <c r="CB402" s="293"/>
      <c r="CC402" s="293"/>
      <c r="CD402" s="293"/>
      <c r="CE402" s="293"/>
      <c r="CF402" s="293"/>
      <c r="CG402" s="293"/>
      <c r="CH402" s="293"/>
      <c r="CI402" s="293"/>
      <c r="CJ402" s="293"/>
      <c r="CK402" s="293"/>
      <c r="CL402" s="293"/>
    </row>
    <row r="403" spans="1:90" s="211" customFormat="1">
      <c r="A403" s="304" t="s">
        <v>96</v>
      </c>
      <c r="B403" s="304"/>
      <c r="C403" s="304">
        <v>42005</v>
      </c>
      <c r="D403" s="304">
        <v>42005</v>
      </c>
      <c r="E403" s="304"/>
      <c r="F403" s="340">
        <v>41871</v>
      </c>
      <c r="G403" s="304">
        <v>42006</v>
      </c>
      <c r="H403" s="304">
        <v>41961</v>
      </c>
      <c r="I403" s="304">
        <v>42006</v>
      </c>
      <c r="J403" s="304">
        <v>42006</v>
      </c>
      <c r="K403" s="304">
        <v>42007</v>
      </c>
      <c r="L403" s="304">
        <v>42024</v>
      </c>
      <c r="M403" s="304"/>
      <c r="N403" s="304">
        <v>42010</v>
      </c>
      <c r="O403" s="304">
        <v>42010</v>
      </c>
      <c r="P403" s="304">
        <v>42024</v>
      </c>
      <c r="Q403" s="304">
        <v>42010</v>
      </c>
      <c r="R403" s="304">
        <v>42007</v>
      </c>
      <c r="S403" s="340">
        <v>42052</v>
      </c>
      <c r="T403" s="304">
        <v>42052</v>
      </c>
      <c r="U403" s="304">
        <v>42024</v>
      </c>
      <c r="V403" s="304">
        <v>42052</v>
      </c>
      <c r="W403" s="304">
        <v>42024</v>
      </c>
      <c r="X403" s="304">
        <v>42052</v>
      </c>
      <c r="Y403" s="304">
        <v>42024</v>
      </c>
      <c r="Z403" s="304">
        <v>42052</v>
      </c>
      <c r="AA403" s="312" t="s">
        <v>99</v>
      </c>
      <c r="AB403" s="301"/>
      <c r="AC403" s="301"/>
      <c r="AD403" s="301"/>
      <c r="AE403" s="301"/>
      <c r="AF403" s="301"/>
      <c r="AG403" s="301"/>
      <c r="AH403" s="301"/>
      <c r="AI403" s="301"/>
      <c r="AJ403" s="301"/>
      <c r="AK403" s="301"/>
      <c r="AL403" s="301"/>
      <c r="AM403" s="301"/>
      <c r="AN403" s="295"/>
      <c r="AO403" s="293"/>
      <c r="AP403" s="293"/>
      <c r="AQ403" s="293"/>
      <c r="AR403" s="293"/>
      <c r="AS403" s="293"/>
      <c r="AT403" s="293"/>
      <c r="AU403" s="293"/>
      <c r="AV403" s="293"/>
      <c r="AW403" s="293"/>
      <c r="AX403" s="293"/>
      <c r="AY403" s="293"/>
      <c r="AZ403" s="293"/>
      <c r="BA403" s="293"/>
      <c r="BB403" s="293"/>
      <c r="BC403" s="293"/>
      <c r="BD403" s="293"/>
      <c r="BE403" s="293"/>
      <c r="BF403" s="293"/>
      <c r="BG403" s="293"/>
      <c r="BH403" s="293"/>
      <c r="BI403" s="293"/>
      <c r="BJ403" s="293"/>
      <c r="BK403" s="293"/>
      <c r="BL403" s="293"/>
      <c r="BM403" s="293"/>
      <c r="BN403" s="293"/>
      <c r="BO403" s="293"/>
      <c r="BP403" s="293"/>
      <c r="BQ403" s="293"/>
      <c r="BR403" s="293"/>
      <c r="BS403" s="293"/>
      <c r="BT403" s="293"/>
      <c r="BU403" s="293"/>
      <c r="BV403" s="293"/>
      <c r="BW403" s="293"/>
      <c r="BX403" s="293"/>
      <c r="BY403" s="293"/>
      <c r="BZ403" s="293"/>
      <c r="CA403" s="293"/>
      <c r="CB403" s="293"/>
      <c r="CC403" s="293"/>
      <c r="CD403" s="293"/>
      <c r="CE403" s="293"/>
      <c r="CF403" s="293"/>
      <c r="CG403" s="293"/>
      <c r="CH403" s="293"/>
      <c r="CI403" s="293"/>
      <c r="CJ403" s="293"/>
      <c r="CK403" s="293"/>
      <c r="CL403" s="293"/>
    </row>
    <row r="404" spans="1:90" s="211" customFormat="1">
      <c r="A404" s="304" t="s">
        <v>96</v>
      </c>
      <c r="B404" s="304"/>
      <c r="C404" s="304">
        <v>42006</v>
      </c>
      <c r="D404" s="304">
        <v>42006</v>
      </c>
      <c r="E404" s="304"/>
      <c r="F404" s="340">
        <v>41872</v>
      </c>
      <c r="G404" s="304">
        <v>42007</v>
      </c>
      <c r="H404" s="304">
        <v>41962</v>
      </c>
      <c r="I404" s="304">
        <v>42007</v>
      </c>
      <c r="J404" s="304">
        <v>42007</v>
      </c>
      <c r="K404" s="304">
        <v>42024</v>
      </c>
      <c r="L404" s="304">
        <v>42080</v>
      </c>
      <c r="M404" s="304"/>
      <c r="N404" s="304">
        <v>42024</v>
      </c>
      <c r="O404" s="313">
        <v>42024</v>
      </c>
      <c r="P404" s="313">
        <v>42052</v>
      </c>
      <c r="Q404" s="304">
        <v>42024</v>
      </c>
      <c r="R404" s="304">
        <v>42010</v>
      </c>
      <c r="S404" s="304">
        <v>42080</v>
      </c>
      <c r="T404" s="304">
        <v>42080</v>
      </c>
      <c r="U404" s="304">
        <v>42052</v>
      </c>
      <c r="V404" s="304">
        <v>42080</v>
      </c>
      <c r="W404" s="304">
        <v>42052</v>
      </c>
      <c r="X404" s="304">
        <v>42080</v>
      </c>
      <c r="Y404" s="304">
        <v>42052</v>
      </c>
      <c r="Z404" s="304">
        <v>42080</v>
      </c>
      <c r="AA404" s="312" t="s">
        <v>99</v>
      </c>
      <c r="AB404" s="301"/>
      <c r="AC404" s="301"/>
      <c r="AD404" s="301"/>
      <c r="AE404" s="301"/>
      <c r="AF404" s="301"/>
      <c r="AG404" s="301"/>
      <c r="AH404" s="301"/>
      <c r="AI404" s="301"/>
      <c r="AJ404" s="301"/>
      <c r="AK404" s="301"/>
      <c r="AL404" s="301"/>
      <c r="AM404" s="301"/>
      <c r="AN404" s="295"/>
      <c r="AO404" s="293"/>
      <c r="AP404" s="293"/>
      <c r="AQ404" s="293"/>
      <c r="AR404" s="293"/>
      <c r="AS404" s="293"/>
      <c r="AT404" s="293"/>
      <c r="AU404" s="293"/>
      <c r="AV404" s="293"/>
      <c r="AW404" s="293"/>
      <c r="AX404" s="293"/>
      <c r="AY404" s="293"/>
      <c r="AZ404" s="293"/>
      <c r="BA404" s="293"/>
      <c r="BB404" s="293"/>
      <c r="BC404" s="293"/>
      <c r="BD404" s="293"/>
      <c r="BE404" s="293"/>
      <c r="BF404" s="293"/>
      <c r="BG404" s="293"/>
      <c r="BH404" s="293"/>
      <c r="BI404" s="293"/>
      <c r="BJ404" s="293"/>
      <c r="BK404" s="293"/>
      <c r="BL404" s="293"/>
      <c r="BM404" s="293"/>
      <c r="BN404" s="293"/>
      <c r="BO404" s="293"/>
      <c r="BP404" s="293"/>
      <c r="BQ404" s="293"/>
      <c r="BR404" s="293"/>
      <c r="BS404" s="293"/>
      <c r="BT404" s="293"/>
      <c r="BU404" s="293"/>
      <c r="BV404" s="293"/>
      <c r="BW404" s="293"/>
      <c r="BX404" s="293"/>
      <c r="BY404" s="293"/>
      <c r="BZ404" s="293"/>
      <c r="CA404" s="293"/>
      <c r="CB404" s="293"/>
      <c r="CC404" s="293"/>
      <c r="CD404" s="293"/>
      <c r="CE404" s="293"/>
      <c r="CF404" s="293"/>
      <c r="CG404" s="293"/>
      <c r="CH404" s="293"/>
      <c r="CI404" s="293"/>
      <c r="CJ404" s="293"/>
      <c r="CK404" s="293"/>
      <c r="CL404" s="293"/>
    </row>
    <row r="405" spans="1:90" s="211" customFormat="1">
      <c r="A405" s="304" t="s">
        <v>96</v>
      </c>
      <c r="B405" s="304"/>
      <c r="C405" s="304">
        <v>42007</v>
      </c>
      <c r="D405" s="304">
        <v>42007</v>
      </c>
      <c r="E405" s="304"/>
      <c r="F405" s="340">
        <v>41873</v>
      </c>
      <c r="G405" s="304">
        <v>42024</v>
      </c>
      <c r="H405" s="304">
        <v>41963</v>
      </c>
      <c r="I405" s="304">
        <v>42024</v>
      </c>
      <c r="J405" s="304">
        <v>42024</v>
      </c>
      <c r="K405" s="304">
        <v>42080</v>
      </c>
      <c r="L405" s="304">
        <v>42081</v>
      </c>
      <c r="M405" s="304"/>
      <c r="N405" s="304">
        <v>42052</v>
      </c>
      <c r="O405" s="304">
        <v>42052</v>
      </c>
      <c r="P405" s="304">
        <v>42080</v>
      </c>
      <c r="Q405" s="313">
        <v>42052</v>
      </c>
      <c r="R405" s="313">
        <v>42024</v>
      </c>
      <c r="S405" s="304">
        <v>42081</v>
      </c>
      <c r="T405" s="304">
        <v>42081</v>
      </c>
      <c r="U405" s="304">
        <v>42080</v>
      </c>
      <c r="V405" s="304">
        <v>42081</v>
      </c>
      <c r="W405" s="304">
        <v>42080</v>
      </c>
      <c r="X405" s="304">
        <v>42081</v>
      </c>
      <c r="Y405" s="304">
        <v>42080</v>
      </c>
      <c r="Z405" s="304">
        <v>42081</v>
      </c>
      <c r="AA405" s="312" t="s">
        <v>99</v>
      </c>
      <c r="AB405" s="301"/>
      <c r="AC405" s="301"/>
      <c r="AD405" s="301"/>
      <c r="AE405" s="301"/>
      <c r="AF405" s="301"/>
      <c r="AG405" s="301"/>
      <c r="AH405" s="301"/>
      <c r="AI405" s="301"/>
      <c r="AJ405" s="301"/>
      <c r="AK405" s="301"/>
      <c r="AL405" s="301"/>
      <c r="AM405" s="301"/>
      <c r="AN405" s="295"/>
      <c r="AO405" s="293"/>
      <c r="AP405" s="293"/>
      <c r="AQ405" s="293"/>
      <c r="AR405" s="293"/>
      <c r="AS405" s="293"/>
      <c r="AT405" s="293"/>
      <c r="AU405" s="293"/>
      <c r="AV405" s="293"/>
      <c r="AW405" s="293"/>
      <c r="AX405" s="293"/>
      <c r="AY405" s="293"/>
      <c r="AZ405" s="293"/>
      <c r="BA405" s="293"/>
      <c r="BB405" s="293"/>
      <c r="BC405" s="293"/>
      <c r="BD405" s="293"/>
      <c r="BE405" s="293"/>
      <c r="BF405" s="293"/>
      <c r="BG405" s="293"/>
      <c r="BH405" s="293"/>
      <c r="BI405" s="293"/>
      <c r="BJ405" s="293"/>
      <c r="BK405" s="293"/>
      <c r="BL405" s="293"/>
      <c r="BM405" s="293"/>
      <c r="BN405" s="293"/>
      <c r="BO405" s="293"/>
      <c r="BP405" s="293"/>
      <c r="BQ405" s="293"/>
      <c r="BR405" s="293"/>
      <c r="BS405" s="293"/>
      <c r="BT405" s="293"/>
      <c r="BU405" s="293"/>
      <c r="BV405" s="293"/>
      <c r="BW405" s="293"/>
      <c r="BX405" s="293"/>
      <c r="BY405" s="293"/>
      <c r="BZ405" s="293"/>
      <c r="CA405" s="293"/>
      <c r="CB405" s="293"/>
      <c r="CC405" s="293"/>
      <c r="CD405" s="293"/>
      <c r="CE405" s="293"/>
      <c r="CF405" s="293"/>
      <c r="CG405" s="293"/>
      <c r="CH405" s="293"/>
      <c r="CI405" s="293"/>
      <c r="CJ405" s="293"/>
      <c r="CK405" s="293"/>
      <c r="CL405" s="293"/>
    </row>
    <row r="406" spans="1:90" s="211" customFormat="1">
      <c r="A406" s="304" t="s">
        <v>96</v>
      </c>
      <c r="B406" s="304"/>
      <c r="C406" s="304">
        <v>42008</v>
      </c>
      <c r="D406" s="304">
        <v>42024</v>
      </c>
      <c r="E406" s="304"/>
      <c r="F406" s="340">
        <v>41874</v>
      </c>
      <c r="G406" s="304">
        <v>42080</v>
      </c>
      <c r="H406" s="304">
        <v>41996</v>
      </c>
      <c r="I406" s="304">
        <v>42080</v>
      </c>
      <c r="J406" s="304">
        <v>42080</v>
      </c>
      <c r="K406" s="304">
        <v>42081</v>
      </c>
      <c r="L406" s="304">
        <v>42082</v>
      </c>
      <c r="M406" s="304"/>
      <c r="N406" s="304">
        <v>42080</v>
      </c>
      <c r="O406" s="304">
        <v>42080</v>
      </c>
      <c r="P406" s="304">
        <v>42081</v>
      </c>
      <c r="Q406" s="304">
        <v>42080</v>
      </c>
      <c r="R406" s="304">
        <v>42042</v>
      </c>
      <c r="S406" s="304">
        <v>42082</v>
      </c>
      <c r="T406" s="304">
        <v>42082</v>
      </c>
      <c r="U406" s="304">
        <v>42081</v>
      </c>
      <c r="V406" s="304">
        <v>42082</v>
      </c>
      <c r="W406" s="304">
        <v>42081</v>
      </c>
      <c r="X406" s="304">
        <v>42082</v>
      </c>
      <c r="Y406" s="304">
        <v>42081</v>
      </c>
      <c r="Z406" s="304">
        <v>42082</v>
      </c>
      <c r="AA406" s="312" t="s">
        <v>99</v>
      </c>
      <c r="AB406" s="301"/>
      <c r="AC406" s="301"/>
      <c r="AD406" s="301"/>
      <c r="AE406" s="301"/>
      <c r="AF406" s="301"/>
      <c r="AG406" s="301"/>
      <c r="AH406" s="301"/>
      <c r="AI406" s="301"/>
      <c r="AJ406" s="301"/>
      <c r="AK406" s="301"/>
      <c r="AL406" s="301"/>
      <c r="AM406" s="301"/>
      <c r="AN406" s="295"/>
      <c r="AO406" s="293"/>
      <c r="AP406" s="293"/>
      <c r="AQ406" s="293"/>
      <c r="AR406" s="293"/>
      <c r="AS406" s="293"/>
      <c r="AT406" s="293"/>
      <c r="AU406" s="293"/>
      <c r="AV406" s="293"/>
      <c r="AW406" s="293"/>
      <c r="AX406" s="293"/>
      <c r="AY406" s="293"/>
      <c r="AZ406" s="293"/>
      <c r="BA406" s="293"/>
      <c r="BB406" s="293"/>
      <c r="BC406" s="293"/>
      <c r="BD406" s="293"/>
      <c r="BE406" s="293"/>
      <c r="BF406" s="293"/>
      <c r="BG406" s="293"/>
      <c r="BH406" s="293"/>
      <c r="BI406" s="293"/>
      <c r="BJ406" s="293"/>
      <c r="BK406" s="293"/>
      <c r="BL406" s="293"/>
      <c r="BM406" s="293"/>
      <c r="BN406" s="293"/>
      <c r="BO406" s="293"/>
      <c r="BP406" s="293"/>
      <c r="BQ406" s="293"/>
      <c r="BR406" s="293"/>
      <c r="BS406" s="293"/>
      <c r="BT406" s="293"/>
      <c r="BU406" s="293"/>
      <c r="BV406" s="293"/>
      <c r="BW406" s="293"/>
      <c r="BX406" s="293"/>
      <c r="BY406" s="293"/>
      <c r="BZ406" s="293"/>
      <c r="CA406" s="293"/>
      <c r="CB406" s="293"/>
      <c r="CC406" s="293"/>
      <c r="CD406" s="293"/>
      <c r="CE406" s="293"/>
      <c r="CF406" s="293"/>
      <c r="CG406" s="293"/>
      <c r="CH406" s="293"/>
      <c r="CI406" s="293"/>
      <c r="CJ406" s="293"/>
      <c r="CK406" s="293"/>
      <c r="CL406" s="293"/>
    </row>
    <row r="407" spans="1:90" s="211" customFormat="1">
      <c r="A407" s="304" t="s">
        <v>96</v>
      </c>
      <c r="B407" s="304"/>
      <c r="C407" s="304">
        <v>42080</v>
      </c>
      <c r="D407" s="304">
        <v>42080</v>
      </c>
      <c r="E407" s="304"/>
      <c r="F407" s="340">
        <v>41875</v>
      </c>
      <c r="G407" s="304">
        <v>42081</v>
      </c>
      <c r="H407" s="304">
        <v>41998</v>
      </c>
      <c r="I407" s="304">
        <v>42081</v>
      </c>
      <c r="J407" s="304">
        <v>42081</v>
      </c>
      <c r="K407" s="304">
        <v>42082</v>
      </c>
      <c r="L407" s="304">
        <v>42083</v>
      </c>
      <c r="M407" s="304"/>
      <c r="N407" s="304">
        <v>42081</v>
      </c>
      <c r="O407" s="304">
        <v>42081</v>
      </c>
      <c r="P407" s="304">
        <v>42082</v>
      </c>
      <c r="Q407" s="304">
        <v>42081</v>
      </c>
      <c r="R407" s="304">
        <v>42052</v>
      </c>
      <c r="S407" s="304">
        <v>42083</v>
      </c>
      <c r="T407" s="304">
        <v>42083</v>
      </c>
      <c r="U407" s="304">
        <v>42082</v>
      </c>
      <c r="V407" s="304">
        <v>42083</v>
      </c>
      <c r="W407" s="304">
        <v>42082</v>
      </c>
      <c r="X407" s="304">
        <v>42083</v>
      </c>
      <c r="Y407" s="304">
        <v>42082</v>
      </c>
      <c r="Z407" s="304">
        <v>42083</v>
      </c>
      <c r="AA407" s="312" t="s">
        <v>99</v>
      </c>
      <c r="AB407" s="301"/>
      <c r="AC407" s="301"/>
      <c r="AD407" s="301"/>
      <c r="AE407" s="301"/>
      <c r="AF407" s="301"/>
      <c r="AG407" s="301"/>
      <c r="AH407" s="301"/>
      <c r="AI407" s="301"/>
      <c r="AJ407" s="301"/>
      <c r="AK407" s="301"/>
      <c r="AL407" s="301"/>
      <c r="AM407" s="301"/>
      <c r="AN407" s="295"/>
      <c r="AO407" s="293"/>
      <c r="AP407" s="293"/>
      <c r="AQ407" s="293"/>
      <c r="AR407" s="293"/>
      <c r="AS407" s="293"/>
      <c r="AT407" s="293"/>
      <c r="AU407" s="293"/>
      <c r="AV407" s="293"/>
      <c r="AW407" s="293"/>
      <c r="AX407" s="293"/>
      <c r="AY407" s="293"/>
      <c r="AZ407" s="293"/>
      <c r="BA407" s="293"/>
      <c r="BB407" s="293"/>
      <c r="BC407" s="293"/>
      <c r="BD407" s="293"/>
      <c r="BE407" s="293"/>
      <c r="BF407" s="293"/>
      <c r="BG407" s="293"/>
      <c r="BH407" s="293"/>
      <c r="BI407" s="293"/>
      <c r="BJ407" s="293"/>
      <c r="BK407" s="293"/>
      <c r="BL407" s="293"/>
      <c r="BM407" s="293"/>
      <c r="BN407" s="293"/>
      <c r="BO407" s="293"/>
      <c r="BP407" s="293"/>
      <c r="BQ407" s="293"/>
      <c r="BR407" s="293"/>
      <c r="BS407" s="293"/>
      <c r="BT407" s="293"/>
      <c r="BU407" s="293"/>
      <c r="BV407" s="293"/>
      <c r="BW407" s="293"/>
      <c r="BX407" s="293"/>
      <c r="BY407" s="293"/>
      <c r="BZ407" s="293"/>
      <c r="CA407" s="293"/>
      <c r="CB407" s="293"/>
      <c r="CC407" s="293"/>
      <c r="CD407" s="293"/>
      <c r="CE407" s="293"/>
      <c r="CF407" s="293"/>
      <c r="CG407" s="293"/>
      <c r="CH407" s="293"/>
      <c r="CI407" s="293"/>
      <c r="CJ407" s="293"/>
      <c r="CK407" s="293"/>
      <c r="CL407" s="293"/>
    </row>
    <row r="408" spans="1:90" s="211" customFormat="1">
      <c r="A408" s="304" t="s">
        <v>96</v>
      </c>
      <c r="B408" s="304"/>
      <c r="C408" s="304">
        <v>42081</v>
      </c>
      <c r="D408" s="304">
        <v>42081</v>
      </c>
      <c r="E408" s="304"/>
      <c r="F408" s="340">
        <v>41876</v>
      </c>
      <c r="G408" s="304">
        <v>42082</v>
      </c>
      <c r="H408" s="304">
        <v>41999</v>
      </c>
      <c r="I408" s="304">
        <v>42082</v>
      </c>
      <c r="J408" s="304">
        <v>42082</v>
      </c>
      <c r="K408" s="304">
        <v>42083</v>
      </c>
      <c r="L408" s="304">
        <v>42084</v>
      </c>
      <c r="M408" s="304"/>
      <c r="N408" s="304">
        <v>42082</v>
      </c>
      <c r="O408" s="304">
        <v>42082</v>
      </c>
      <c r="P408" s="304">
        <v>42083</v>
      </c>
      <c r="Q408" s="304">
        <v>42082</v>
      </c>
      <c r="R408" s="340">
        <v>42077</v>
      </c>
      <c r="S408" s="304">
        <v>42084</v>
      </c>
      <c r="T408" s="304">
        <v>42084</v>
      </c>
      <c r="U408" s="304">
        <v>42083</v>
      </c>
      <c r="V408" s="304">
        <v>42084</v>
      </c>
      <c r="W408" s="304">
        <v>42083</v>
      </c>
      <c r="X408" s="304">
        <v>42084</v>
      </c>
      <c r="Y408" s="304">
        <v>42083</v>
      </c>
      <c r="Z408" s="304">
        <v>42084</v>
      </c>
      <c r="AA408" s="312" t="s">
        <v>99</v>
      </c>
      <c r="AB408" s="301"/>
      <c r="AC408" s="301"/>
      <c r="AD408" s="301"/>
      <c r="AE408" s="301"/>
      <c r="AF408" s="301"/>
      <c r="AG408" s="301"/>
      <c r="AH408" s="301"/>
      <c r="AI408" s="301"/>
      <c r="AJ408" s="301"/>
      <c r="AK408" s="301"/>
      <c r="AL408" s="301"/>
      <c r="AM408" s="301"/>
      <c r="AN408" s="295"/>
      <c r="AO408" s="293"/>
      <c r="AP408" s="293"/>
      <c r="AQ408" s="293"/>
      <c r="AR408" s="293"/>
      <c r="AS408" s="293"/>
      <c r="AT408" s="293"/>
      <c r="AU408" s="293"/>
      <c r="AV408" s="293"/>
      <c r="AW408" s="293"/>
      <c r="AX408" s="293"/>
      <c r="AY408" s="293"/>
      <c r="AZ408" s="293"/>
      <c r="BA408" s="293"/>
      <c r="BB408" s="293"/>
      <c r="BC408" s="293"/>
      <c r="BD408" s="293"/>
      <c r="BE408" s="293"/>
      <c r="BF408" s="293"/>
      <c r="BG408" s="293"/>
      <c r="BH408" s="293"/>
      <c r="BI408" s="293"/>
      <c r="BJ408" s="293"/>
      <c r="BK408" s="293"/>
      <c r="BL408" s="293"/>
      <c r="BM408" s="293"/>
      <c r="BN408" s="293"/>
      <c r="BO408" s="293"/>
      <c r="BP408" s="293"/>
      <c r="BQ408" s="293"/>
      <c r="BR408" s="293"/>
      <c r="BS408" s="293"/>
      <c r="BT408" s="293"/>
      <c r="BU408" s="293"/>
      <c r="BV408" s="293"/>
      <c r="BW408" s="293"/>
      <c r="BX408" s="293"/>
      <c r="BY408" s="293"/>
      <c r="BZ408" s="293"/>
      <c r="CA408" s="293"/>
      <c r="CB408" s="293"/>
      <c r="CC408" s="293"/>
      <c r="CD408" s="293"/>
      <c r="CE408" s="293"/>
      <c r="CF408" s="293"/>
      <c r="CG408" s="293"/>
      <c r="CH408" s="293"/>
      <c r="CI408" s="293"/>
      <c r="CJ408" s="293"/>
      <c r="CK408" s="293"/>
      <c r="CL408" s="293"/>
    </row>
    <row r="409" spans="1:90" s="211" customFormat="1">
      <c r="A409" s="304" t="s">
        <v>96</v>
      </c>
      <c r="B409" s="304"/>
      <c r="C409" s="304">
        <v>42082</v>
      </c>
      <c r="D409" s="304">
        <v>42082</v>
      </c>
      <c r="E409" s="304"/>
      <c r="F409" s="340">
        <v>41877</v>
      </c>
      <c r="G409" s="304">
        <v>42083</v>
      </c>
      <c r="H409" s="304">
        <v>42000</v>
      </c>
      <c r="I409" s="304">
        <v>42083</v>
      </c>
      <c r="J409" s="304">
        <v>42083</v>
      </c>
      <c r="K409" s="304">
        <v>42084</v>
      </c>
      <c r="M409" s="304"/>
      <c r="N409" s="304">
        <v>42083</v>
      </c>
      <c r="O409" s="304">
        <v>42083</v>
      </c>
      <c r="P409" s="304">
        <v>42084</v>
      </c>
      <c r="Q409" s="304">
        <v>42083</v>
      </c>
      <c r="R409" s="304">
        <v>42080</v>
      </c>
      <c r="S409" s="313">
        <v>42112</v>
      </c>
      <c r="T409" s="304">
        <v>42112</v>
      </c>
      <c r="U409" s="304">
        <v>42084</v>
      </c>
      <c r="V409" s="313">
        <v>42087</v>
      </c>
      <c r="W409" s="304">
        <v>42084</v>
      </c>
      <c r="X409" s="304">
        <v>42112</v>
      </c>
      <c r="Y409" s="304">
        <v>42084</v>
      </c>
      <c r="Z409" s="313">
        <v>42112</v>
      </c>
      <c r="AA409" s="312" t="s">
        <v>99</v>
      </c>
      <c r="AB409" s="301"/>
      <c r="AC409" s="301"/>
      <c r="AD409" s="301"/>
      <c r="AE409" s="301"/>
      <c r="AF409" s="301"/>
      <c r="AG409" s="301"/>
      <c r="AH409" s="301"/>
      <c r="AI409" s="301"/>
      <c r="AJ409" s="301"/>
      <c r="AK409" s="301"/>
      <c r="AL409" s="301"/>
      <c r="AM409" s="301"/>
      <c r="AN409" s="295"/>
      <c r="AO409" s="293"/>
      <c r="AP409" s="293"/>
      <c r="AQ409" s="293"/>
      <c r="AR409" s="293"/>
      <c r="AS409" s="293"/>
      <c r="AT409" s="293"/>
      <c r="AU409" s="293"/>
      <c r="AV409" s="293"/>
      <c r="AW409" s="293"/>
      <c r="AX409" s="293"/>
      <c r="AY409" s="293"/>
      <c r="AZ409" s="293"/>
      <c r="BA409" s="293"/>
      <c r="BB409" s="293"/>
      <c r="BC409" s="293"/>
      <c r="BD409" s="293"/>
      <c r="BE409" s="293"/>
      <c r="BF409" s="293"/>
      <c r="BG409" s="293"/>
      <c r="BH409" s="293"/>
      <c r="BI409" s="293"/>
      <c r="BJ409" s="293"/>
      <c r="BK409" s="293"/>
      <c r="BL409" s="293"/>
      <c r="BM409" s="293"/>
      <c r="BN409" s="293"/>
      <c r="BO409" s="293"/>
      <c r="BP409" s="293"/>
      <c r="BQ409" s="293"/>
      <c r="BR409" s="293"/>
      <c r="BS409" s="293"/>
      <c r="BT409" s="293"/>
      <c r="BU409" s="293"/>
      <c r="BV409" s="293"/>
      <c r="BW409" s="293"/>
      <c r="BX409" s="293"/>
      <c r="BY409" s="293"/>
      <c r="BZ409" s="293"/>
      <c r="CA409" s="293"/>
      <c r="CB409" s="293"/>
      <c r="CC409" s="293"/>
      <c r="CD409" s="293"/>
      <c r="CE409" s="293"/>
      <c r="CF409" s="293"/>
      <c r="CG409" s="293"/>
      <c r="CH409" s="293"/>
      <c r="CI409" s="293"/>
      <c r="CJ409" s="293"/>
      <c r="CK409" s="293"/>
      <c r="CL409" s="293"/>
    </row>
    <row r="410" spans="1:90" s="211" customFormat="1">
      <c r="A410" s="304" t="s">
        <v>96</v>
      </c>
      <c r="B410" s="304"/>
      <c r="C410" s="304">
        <v>42083</v>
      </c>
      <c r="D410" s="304">
        <v>42083</v>
      </c>
      <c r="E410" s="304"/>
      <c r="F410" s="340">
        <v>41878</v>
      </c>
      <c r="G410" s="304">
        <v>42084</v>
      </c>
      <c r="H410" s="304">
        <v>42003</v>
      </c>
      <c r="I410" s="304">
        <v>42084</v>
      </c>
      <c r="J410" s="304">
        <v>42084</v>
      </c>
      <c r="K410" s="304"/>
      <c r="L410" s="304"/>
      <c r="M410" s="304"/>
      <c r="N410" s="304">
        <v>42084</v>
      </c>
      <c r="O410" s="304">
        <v>42084</v>
      </c>
      <c r="P410" s="313">
        <v>42112</v>
      </c>
      <c r="Q410" s="304">
        <v>42084</v>
      </c>
      <c r="R410" s="304">
        <v>42081</v>
      </c>
      <c r="S410" s="303"/>
      <c r="T410" s="304"/>
      <c r="U410" s="313">
        <v>42087</v>
      </c>
      <c r="V410" s="313">
        <v>42112</v>
      </c>
      <c r="W410" s="313">
        <v>42087</v>
      </c>
      <c r="X410" s="304"/>
      <c r="Y410" s="313">
        <v>42112</v>
      </c>
      <c r="Z410" s="303"/>
      <c r="AA410" s="312" t="s">
        <v>99</v>
      </c>
      <c r="AB410" s="301"/>
      <c r="AC410" s="301"/>
      <c r="AD410" s="301"/>
      <c r="AE410" s="301"/>
      <c r="AF410" s="301"/>
      <c r="AG410" s="301"/>
      <c r="AH410" s="301"/>
      <c r="AI410" s="301"/>
      <c r="AJ410" s="301"/>
      <c r="AK410" s="301"/>
      <c r="AL410" s="301"/>
      <c r="AM410" s="301"/>
      <c r="AN410" s="295"/>
      <c r="AO410" s="293"/>
      <c r="AP410" s="293"/>
      <c r="AQ410" s="293"/>
      <c r="AR410" s="293"/>
      <c r="AS410" s="293"/>
      <c r="AT410" s="293"/>
      <c r="AU410" s="293"/>
      <c r="AV410" s="293"/>
      <c r="AW410" s="293"/>
      <c r="AX410" s="293"/>
      <c r="AY410" s="293"/>
      <c r="AZ410" s="293"/>
      <c r="BA410" s="293"/>
      <c r="BB410" s="293"/>
      <c r="BC410" s="293"/>
      <c r="BD410" s="293"/>
      <c r="BE410" s="293"/>
      <c r="BF410" s="293"/>
      <c r="BG410" s="293"/>
      <c r="BH410" s="293"/>
      <c r="BI410" s="293"/>
      <c r="BJ410" s="293"/>
      <c r="BK410" s="293"/>
      <c r="BL410" s="293"/>
      <c r="BM410" s="293"/>
      <c r="BN410" s="293"/>
      <c r="BO410" s="293"/>
      <c r="BP410" s="293"/>
      <c r="BQ410" s="293"/>
      <c r="BR410" s="293"/>
      <c r="BS410" s="293"/>
      <c r="BT410" s="293"/>
      <c r="BU410" s="293"/>
      <c r="BV410" s="293"/>
      <c r="BW410" s="293"/>
      <c r="BX410" s="293"/>
      <c r="BY410" s="293"/>
      <c r="BZ410" s="293"/>
      <c r="CA410" s="293"/>
      <c r="CB410" s="293"/>
      <c r="CC410" s="293"/>
      <c r="CD410" s="293"/>
      <c r="CE410" s="293"/>
      <c r="CF410" s="293"/>
      <c r="CG410" s="293"/>
      <c r="CH410" s="293"/>
      <c r="CI410" s="293"/>
      <c r="CJ410" s="293"/>
      <c r="CK410" s="293"/>
      <c r="CL410" s="293"/>
    </row>
    <row r="411" spans="1:90" s="211" customFormat="1">
      <c r="A411" s="304" t="s">
        <v>96</v>
      </c>
      <c r="B411" s="304"/>
      <c r="C411" s="304">
        <v>42084</v>
      </c>
      <c r="D411" s="304">
        <v>42084</v>
      </c>
      <c r="E411" s="304"/>
      <c r="F411" s="340">
        <v>41879</v>
      </c>
      <c r="G411" s="304"/>
      <c r="H411" s="304">
        <v>42005</v>
      </c>
      <c r="I411" s="304">
        <v>42084</v>
      </c>
      <c r="J411" s="304">
        <v>42084</v>
      </c>
      <c r="K411" s="304"/>
      <c r="L411" s="304"/>
      <c r="M411" s="304"/>
      <c r="N411" s="304">
        <v>42087</v>
      </c>
      <c r="O411" s="304">
        <v>42087</v>
      </c>
      <c r="P411" s="303"/>
      <c r="Q411" s="313">
        <v>42087</v>
      </c>
      <c r="R411" s="304">
        <v>42082</v>
      </c>
      <c r="S411" s="303"/>
      <c r="T411" s="304"/>
      <c r="U411" s="313">
        <v>42112</v>
      </c>
      <c r="V411" s="303"/>
      <c r="W411" s="313">
        <v>42112</v>
      </c>
      <c r="X411" s="304"/>
      <c r="Y411" s="303"/>
      <c r="Z411" s="303"/>
      <c r="AA411" s="312" t="s">
        <v>99</v>
      </c>
      <c r="AB411" s="301"/>
      <c r="AC411" s="301"/>
      <c r="AD411" s="301"/>
      <c r="AE411" s="301"/>
      <c r="AF411" s="301"/>
      <c r="AG411" s="301"/>
      <c r="AH411" s="301"/>
      <c r="AI411" s="301"/>
      <c r="AJ411" s="301"/>
      <c r="AK411" s="301"/>
      <c r="AL411" s="301"/>
      <c r="AM411" s="301"/>
      <c r="AN411" s="295"/>
      <c r="AO411" s="293"/>
      <c r="AP411" s="293"/>
      <c r="AQ411" s="293"/>
      <c r="AR411" s="293"/>
      <c r="AS411" s="293"/>
      <c r="AT411" s="293"/>
      <c r="AU411" s="293"/>
      <c r="AV411" s="293"/>
      <c r="AW411" s="293"/>
      <c r="AX411" s="293"/>
      <c r="AY411" s="293"/>
      <c r="AZ411" s="293"/>
      <c r="BA411" s="293"/>
      <c r="BB411" s="293"/>
      <c r="BC411" s="293"/>
      <c r="BD411" s="293"/>
      <c r="BE411" s="293"/>
      <c r="BF411" s="293"/>
      <c r="BG411" s="293"/>
      <c r="BH411" s="293"/>
      <c r="BI411" s="293"/>
      <c r="BJ411" s="293"/>
      <c r="BK411" s="293"/>
      <c r="BL411" s="293"/>
      <c r="BM411" s="293"/>
      <c r="BN411" s="293"/>
      <c r="BO411" s="293"/>
      <c r="BP411" s="293"/>
      <c r="BQ411" s="293"/>
      <c r="BR411" s="293"/>
      <c r="BS411" s="293"/>
      <c r="BT411" s="293"/>
      <c r="BU411" s="293"/>
      <c r="BV411" s="293"/>
      <c r="BW411" s="293"/>
      <c r="BX411" s="293"/>
      <c r="BY411" s="293"/>
      <c r="BZ411" s="293"/>
      <c r="CA411" s="293"/>
      <c r="CB411" s="293"/>
      <c r="CC411" s="293"/>
      <c r="CD411" s="293"/>
      <c r="CE411" s="293"/>
      <c r="CF411" s="293"/>
      <c r="CG411" s="293"/>
      <c r="CH411" s="293"/>
      <c r="CI411" s="293"/>
      <c r="CJ411" s="293"/>
      <c r="CK411" s="293"/>
      <c r="CL411" s="293"/>
    </row>
    <row r="412" spans="1:90" s="211" customFormat="1">
      <c r="A412" s="304" t="s">
        <v>96</v>
      </c>
      <c r="B412" s="304"/>
      <c r="C412" s="304"/>
      <c r="E412" s="304"/>
      <c r="F412" s="340">
        <v>41880</v>
      </c>
      <c r="G412" s="304"/>
      <c r="H412" s="304">
        <v>42006</v>
      </c>
      <c r="I412" s="304"/>
      <c r="J412" s="304"/>
      <c r="K412" s="304"/>
      <c r="L412" s="304"/>
      <c r="M412" s="304"/>
      <c r="N412" s="304">
        <v>42112</v>
      </c>
      <c r="O412" s="304">
        <v>42112</v>
      </c>
      <c r="P412" s="303"/>
      <c r="Q412" s="313">
        <v>42112</v>
      </c>
      <c r="R412" s="304">
        <v>42083</v>
      </c>
      <c r="S412" s="303"/>
      <c r="T412" s="304"/>
      <c r="U412" s="303"/>
      <c r="V412" s="303"/>
      <c r="W412" s="313">
        <v>42150</v>
      </c>
      <c r="X412" s="304"/>
      <c r="Y412" s="303"/>
      <c r="Z412" s="303"/>
      <c r="AA412" s="312" t="s">
        <v>99</v>
      </c>
      <c r="AB412" s="301"/>
      <c r="AC412" s="301"/>
      <c r="AD412" s="301"/>
      <c r="AE412" s="301"/>
      <c r="AF412" s="301"/>
      <c r="AG412" s="301"/>
      <c r="AH412" s="301"/>
      <c r="AI412" s="301"/>
      <c r="AJ412" s="301"/>
      <c r="AK412" s="301"/>
      <c r="AL412" s="301"/>
      <c r="AM412" s="301"/>
      <c r="AN412" s="295"/>
      <c r="AO412" s="293"/>
      <c r="AP412" s="293"/>
      <c r="AQ412" s="293"/>
      <c r="AR412" s="293"/>
      <c r="AS412" s="293"/>
      <c r="AT412" s="293"/>
      <c r="AU412" s="293"/>
      <c r="AV412" s="293"/>
      <c r="AW412" s="293"/>
      <c r="AX412" s="293"/>
      <c r="AY412" s="293"/>
      <c r="AZ412" s="293"/>
      <c r="BA412" s="293"/>
      <c r="BB412" s="293"/>
      <c r="BC412" s="293"/>
      <c r="BD412" s="293"/>
      <c r="BE412" s="293"/>
      <c r="BF412" s="293"/>
      <c r="BG412" s="293"/>
      <c r="BH412" s="293"/>
      <c r="BI412" s="293"/>
      <c r="BJ412" s="293"/>
      <c r="BK412" s="293"/>
      <c r="BL412" s="293"/>
      <c r="BM412" s="293"/>
      <c r="BN412" s="293"/>
      <c r="BO412" s="293"/>
      <c r="BP412" s="293"/>
      <c r="BQ412" s="293"/>
      <c r="BR412" s="293"/>
      <c r="BS412" s="293"/>
      <c r="BT412" s="293"/>
      <c r="BU412" s="293"/>
      <c r="BV412" s="293"/>
      <c r="BW412" s="293"/>
      <c r="BX412" s="293"/>
      <c r="BY412" s="293"/>
      <c r="BZ412" s="293"/>
      <c r="CA412" s="293"/>
      <c r="CB412" s="293"/>
      <c r="CC412" s="293"/>
      <c r="CD412" s="293"/>
      <c r="CE412" s="293"/>
      <c r="CF412" s="293"/>
      <c r="CG412" s="293"/>
      <c r="CH412" s="293"/>
      <c r="CI412" s="293"/>
      <c r="CJ412" s="293"/>
      <c r="CK412" s="293"/>
      <c r="CL412" s="293"/>
    </row>
    <row r="413" spans="1:90" s="211" customFormat="1">
      <c r="A413" s="304" t="s">
        <v>96</v>
      </c>
      <c r="B413" s="304"/>
      <c r="C413" s="304"/>
      <c r="D413" s="304"/>
      <c r="E413" s="304"/>
      <c r="F413" s="340">
        <v>41881</v>
      </c>
      <c r="G413" s="304"/>
      <c r="H413" s="304">
        <v>42007</v>
      </c>
      <c r="I413" s="304"/>
      <c r="J413" s="304"/>
      <c r="K413" s="304"/>
      <c r="L413" s="304"/>
      <c r="M413" s="304"/>
      <c r="N413" s="304"/>
      <c r="O413" s="304"/>
      <c r="P413" s="303"/>
      <c r="Q413" s="303"/>
      <c r="R413" s="304">
        <v>42084</v>
      </c>
      <c r="S413" s="303"/>
      <c r="T413" s="304"/>
      <c r="U413" s="303"/>
      <c r="V413" s="303"/>
      <c r="W413" s="303"/>
      <c r="X413" s="304"/>
      <c r="Y413" s="303"/>
      <c r="Z413" s="303"/>
      <c r="AA413" s="312" t="s">
        <v>99</v>
      </c>
      <c r="AB413" s="301"/>
      <c r="AC413" s="301"/>
      <c r="AD413" s="301"/>
      <c r="AE413" s="301"/>
      <c r="AF413" s="301"/>
      <c r="AG413" s="301"/>
      <c r="AH413" s="301"/>
      <c r="AI413" s="301"/>
      <c r="AJ413" s="301"/>
      <c r="AK413" s="301"/>
      <c r="AL413" s="301"/>
      <c r="AM413" s="301"/>
      <c r="AN413" s="295"/>
      <c r="AO413" s="293"/>
      <c r="AP413" s="293"/>
      <c r="AQ413" s="293"/>
      <c r="AR413" s="293"/>
      <c r="AS413" s="293"/>
      <c r="AT413" s="293"/>
      <c r="AU413" s="293"/>
      <c r="AV413" s="293"/>
      <c r="AW413" s="293"/>
      <c r="AX413" s="293"/>
      <c r="AY413" s="293"/>
      <c r="AZ413" s="293"/>
      <c r="BA413" s="293"/>
      <c r="BB413" s="293"/>
      <c r="BC413" s="293"/>
      <c r="BD413" s="293"/>
      <c r="BE413" s="293"/>
      <c r="BF413" s="293"/>
      <c r="BG413" s="293"/>
      <c r="BH413" s="293"/>
      <c r="BI413" s="293"/>
      <c r="BJ413" s="293"/>
      <c r="BK413" s="293"/>
      <c r="BL413" s="293"/>
      <c r="BM413" s="293"/>
      <c r="BN413" s="293"/>
      <c r="BO413" s="293"/>
      <c r="BP413" s="293"/>
      <c r="BQ413" s="293"/>
      <c r="BR413" s="293"/>
      <c r="BS413" s="293"/>
      <c r="BT413" s="293"/>
      <c r="BU413" s="293"/>
      <c r="BV413" s="293"/>
      <c r="BW413" s="293"/>
      <c r="BX413" s="293"/>
      <c r="BY413" s="293"/>
      <c r="BZ413" s="293"/>
      <c r="CA413" s="293"/>
      <c r="CB413" s="293"/>
      <c r="CC413" s="293"/>
      <c r="CD413" s="293"/>
      <c r="CE413" s="293"/>
      <c r="CF413" s="293"/>
      <c r="CG413" s="293"/>
      <c r="CH413" s="293"/>
      <c r="CI413" s="293"/>
      <c r="CJ413" s="293"/>
      <c r="CK413" s="293"/>
      <c r="CL413" s="293"/>
    </row>
    <row r="414" spans="1:90" s="211" customFormat="1">
      <c r="A414" s="304" t="s">
        <v>96</v>
      </c>
      <c r="B414" s="304"/>
      <c r="C414" s="304"/>
      <c r="D414" s="304"/>
      <c r="E414" s="304"/>
      <c r="F414" s="340">
        <v>41882</v>
      </c>
      <c r="G414" s="304"/>
      <c r="H414" s="304">
        <v>42024</v>
      </c>
      <c r="I414" s="304"/>
      <c r="J414" s="304"/>
      <c r="K414" s="304"/>
      <c r="L414" s="304"/>
      <c r="M414" s="304"/>
      <c r="N414" s="304"/>
      <c r="O414" s="304"/>
      <c r="P414" s="304"/>
      <c r="Q414" s="304"/>
      <c r="R414" s="313">
        <v>42087</v>
      </c>
      <c r="S414" s="304"/>
      <c r="T414" s="304"/>
      <c r="U414" s="304"/>
      <c r="V414" s="304"/>
      <c r="W414" s="304"/>
      <c r="X414" s="304"/>
      <c r="Y414" s="304"/>
      <c r="Z414" s="304"/>
      <c r="AA414" s="312" t="s">
        <v>99</v>
      </c>
      <c r="AB414" s="301"/>
      <c r="AC414" s="301"/>
      <c r="AD414" s="301"/>
      <c r="AE414" s="301"/>
      <c r="AF414" s="301"/>
      <c r="AG414" s="301"/>
      <c r="AH414" s="301"/>
      <c r="AI414" s="301"/>
      <c r="AJ414" s="301"/>
      <c r="AK414" s="301"/>
      <c r="AL414" s="301"/>
      <c r="AM414" s="301"/>
      <c r="AN414" s="295"/>
      <c r="AO414" s="293"/>
      <c r="AP414" s="293"/>
      <c r="AQ414" s="293"/>
      <c r="AR414" s="293"/>
      <c r="AS414" s="293"/>
      <c r="AT414" s="293"/>
      <c r="AU414" s="293"/>
      <c r="AV414" s="293"/>
      <c r="AW414" s="293"/>
      <c r="AX414" s="293"/>
      <c r="AY414" s="293"/>
      <c r="AZ414" s="293"/>
      <c r="BA414" s="293"/>
      <c r="BB414" s="293"/>
      <c r="BC414" s="293"/>
      <c r="BD414" s="293"/>
      <c r="BE414" s="293"/>
      <c r="BF414" s="293"/>
      <c r="BG414" s="293"/>
      <c r="BH414" s="293"/>
      <c r="BI414" s="293"/>
      <c r="BJ414" s="293"/>
      <c r="BK414" s="293"/>
      <c r="BL414" s="293"/>
      <c r="BM414" s="293"/>
      <c r="BN414" s="293"/>
      <c r="BO414" s="293"/>
      <c r="BP414" s="293"/>
      <c r="BQ414" s="293"/>
      <c r="BR414" s="293"/>
      <c r="BS414" s="293"/>
      <c r="BT414" s="293"/>
      <c r="BU414" s="293"/>
      <c r="BV414" s="293"/>
      <c r="BW414" s="293"/>
      <c r="BX414" s="293"/>
      <c r="BY414" s="293"/>
      <c r="BZ414" s="293"/>
      <c r="CA414" s="293"/>
      <c r="CB414" s="293"/>
      <c r="CC414" s="293"/>
      <c r="CD414" s="293"/>
      <c r="CE414" s="293"/>
      <c r="CF414" s="293"/>
      <c r="CG414" s="293"/>
      <c r="CH414" s="293"/>
      <c r="CI414" s="293"/>
      <c r="CJ414" s="293"/>
      <c r="CK414" s="293"/>
      <c r="CL414" s="293"/>
    </row>
    <row r="415" spans="1:90" s="211" customFormat="1">
      <c r="A415" s="304" t="s">
        <v>96</v>
      </c>
      <c r="B415" s="304"/>
      <c r="C415" s="304"/>
      <c r="D415" s="304"/>
      <c r="E415" s="304"/>
      <c r="F415" s="340">
        <v>41883</v>
      </c>
      <c r="G415" s="304"/>
      <c r="H415" s="304">
        <v>42080</v>
      </c>
      <c r="I415" s="304"/>
      <c r="J415" s="304"/>
      <c r="K415" s="304"/>
      <c r="L415" s="304"/>
      <c r="M415" s="304"/>
      <c r="N415" s="304"/>
      <c r="O415" s="304"/>
      <c r="P415" s="304"/>
      <c r="Q415" s="304"/>
      <c r="R415" s="313">
        <v>42105</v>
      </c>
      <c r="S415" s="304"/>
      <c r="T415" s="304"/>
      <c r="U415" s="304"/>
      <c r="V415" s="304"/>
      <c r="W415" s="304"/>
      <c r="X415" s="304"/>
      <c r="Y415" s="304"/>
      <c r="Z415" s="304"/>
      <c r="AA415" s="312" t="s">
        <v>99</v>
      </c>
      <c r="AB415" s="301"/>
      <c r="AC415" s="301"/>
      <c r="AD415" s="301"/>
      <c r="AE415" s="301"/>
      <c r="AF415" s="301"/>
      <c r="AG415" s="301"/>
      <c r="AH415" s="301"/>
      <c r="AI415" s="301"/>
      <c r="AJ415" s="301"/>
      <c r="AK415" s="301"/>
      <c r="AL415" s="301"/>
      <c r="AM415" s="301"/>
      <c r="AN415" s="295"/>
      <c r="AO415" s="293"/>
      <c r="AP415" s="293"/>
      <c r="AQ415" s="293"/>
      <c r="AR415" s="293"/>
      <c r="AS415" s="293"/>
      <c r="AT415" s="293"/>
      <c r="AU415" s="293"/>
      <c r="AV415" s="293"/>
      <c r="AW415" s="293"/>
      <c r="AX415" s="293"/>
      <c r="AY415" s="293"/>
      <c r="AZ415" s="293"/>
      <c r="BA415" s="293"/>
      <c r="BB415" s="293"/>
      <c r="BC415" s="293"/>
      <c r="BD415" s="293"/>
      <c r="BE415" s="293"/>
      <c r="BF415" s="293"/>
      <c r="BG415" s="293"/>
      <c r="BH415" s="293"/>
      <c r="BI415" s="293"/>
      <c r="BJ415" s="293"/>
      <c r="BK415" s="293"/>
      <c r="BL415" s="293"/>
      <c r="BM415" s="293"/>
      <c r="BN415" s="293"/>
      <c r="BO415" s="293"/>
      <c r="BP415" s="293"/>
      <c r="BQ415" s="293"/>
      <c r="BR415" s="293"/>
      <c r="BS415" s="293"/>
      <c r="BT415" s="293"/>
      <c r="BU415" s="293"/>
      <c r="BV415" s="293"/>
      <c r="BW415" s="293"/>
      <c r="BX415" s="293"/>
      <c r="BY415" s="293"/>
      <c r="BZ415" s="293"/>
      <c r="CA415" s="293"/>
      <c r="CB415" s="293"/>
      <c r="CC415" s="293"/>
      <c r="CD415" s="293"/>
      <c r="CE415" s="293"/>
      <c r="CF415" s="293"/>
      <c r="CG415" s="293"/>
      <c r="CH415" s="293"/>
      <c r="CI415" s="293"/>
      <c r="CJ415" s="293"/>
      <c r="CK415" s="293"/>
      <c r="CL415" s="293"/>
    </row>
    <row r="416" spans="1:90" s="211" customFormat="1">
      <c r="A416" s="304" t="s">
        <v>96</v>
      </c>
      <c r="B416" s="304"/>
      <c r="C416" s="304"/>
      <c r="D416" s="304"/>
      <c r="E416" s="304"/>
      <c r="F416" s="340">
        <v>41884</v>
      </c>
      <c r="G416" s="304"/>
      <c r="H416" s="304">
        <v>42081</v>
      </c>
      <c r="I416" s="304"/>
      <c r="J416" s="304"/>
      <c r="K416" s="304"/>
      <c r="L416" s="304"/>
      <c r="M416" s="304"/>
      <c r="N416" s="304"/>
      <c r="O416" s="304"/>
      <c r="P416" s="304"/>
      <c r="Q416" s="304"/>
      <c r="R416" s="304">
        <v>42108</v>
      </c>
      <c r="S416" s="304"/>
      <c r="T416" s="304"/>
      <c r="U416" s="304"/>
      <c r="V416" s="304"/>
      <c r="W416" s="304"/>
      <c r="X416" s="304"/>
      <c r="Y416" s="304"/>
      <c r="Z416" s="304"/>
      <c r="AA416" s="312" t="s">
        <v>99</v>
      </c>
      <c r="AB416" s="301"/>
      <c r="AC416" s="301"/>
      <c r="AD416" s="301"/>
      <c r="AE416" s="301"/>
      <c r="AF416" s="301"/>
      <c r="AG416" s="301"/>
      <c r="AH416" s="301"/>
      <c r="AI416" s="301"/>
      <c r="AJ416" s="301"/>
      <c r="AK416" s="301"/>
      <c r="AL416" s="301"/>
      <c r="AM416" s="301"/>
      <c r="AN416" s="295"/>
      <c r="AO416" s="293"/>
      <c r="AP416" s="293"/>
      <c r="AQ416" s="293"/>
      <c r="AR416" s="293"/>
      <c r="AS416" s="293"/>
      <c r="AT416" s="293"/>
      <c r="AU416" s="293"/>
      <c r="AV416" s="293"/>
      <c r="AW416" s="293"/>
      <c r="AX416" s="293"/>
      <c r="AY416" s="293"/>
      <c r="AZ416" s="293"/>
      <c r="BA416" s="293"/>
      <c r="BB416" s="293"/>
      <c r="BC416" s="293"/>
      <c r="BD416" s="293"/>
      <c r="BE416" s="293"/>
      <c r="BF416" s="293"/>
      <c r="BG416" s="293"/>
      <c r="BH416" s="293"/>
      <c r="BI416" s="293"/>
      <c r="BJ416" s="293"/>
      <c r="BK416" s="293"/>
      <c r="BL416" s="293"/>
      <c r="BM416" s="293"/>
      <c r="BN416" s="293"/>
      <c r="BO416" s="293"/>
      <c r="BP416" s="293"/>
      <c r="BQ416" s="293"/>
      <c r="BR416" s="293"/>
      <c r="BS416" s="293"/>
      <c r="BT416" s="293"/>
      <c r="BU416" s="293"/>
      <c r="BV416" s="293"/>
      <c r="BW416" s="293"/>
      <c r="BX416" s="293"/>
      <c r="BY416" s="293"/>
      <c r="BZ416" s="293"/>
      <c r="CA416" s="293"/>
      <c r="CB416" s="293"/>
      <c r="CC416" s="293"/>
      <c r="CD416" s="293"/>
      <c r="CE416" s="293"/>
      <c r="CF416" s="293"/>
      <c r="CG416" s="293"/>
      <c r="CH416" s="293"/>
      <c r="CI416" s="293"/>
      <c r="CJ416" s="293"/>
      <c r="CK416" s="293"/>
      <c r="CL416" s="293"/>
    </row>
    <row r="417" spans="1:90" s="211" customFormat="1">
      <c r="A417" s="304" t="s">
        <v>96</v>
      </c>
      <c r="B417" s="304"/>
      <c r="C417" s="304"/>
      <c r="D417" s="304"/>
      <c r="E417" s="304"/>
      <c r="F417" s="340">
        <v>41885</v>
      </c>
      <c r="G417" s="304"/>
      <c r="H417" s="304">
        <v>42082</v>
      </c>
      <c r="I417" s="304"/>
      <c r="J417" s="304"/>
      <c r="K417" s="304"/>
      <c r="L417" s="304"/>
      <c r="M417" s="304"/>
      <c r="N417" s="304"/>
      <c r="O417" s="304"/>
      <c r="P417" s="304"/>
      <c r="Q417" s="304"/>
      <c r="R417" s="304">
        <v>42112</v>
      </c>
      <c r="S417" s="304"/>
      <c r="T417" s="304"/>
      <c r="U417" s="304"/>
      <c r="V417" s="304"/>
      <c r="W417" s="304"/>
      <c r="X417" s="304"/>
      <c r="Y417" s="304"/>
      <c r="Z417" s="304"/>
      <c r="AA417" s="312" t="s">
        <v>99</v>
      </c>
      <c r="AB417" s="301"/>
      <c r="AC417" s="301"/>
      <c r="AD417" s="301"/>
      <c r="AE417" s="301"/>
      <c r="AF417" s="301"/>
      <c r="AG417" s="301"/>
      <c r="AH417" s="301"/>
      <c r="AI417" s="301"/>
      <c r="AJ417" s="301"/>
      <c r="AK417" s="301"/>
      <c r="AL417" s="301"/>
      <c r="AM417" s="301"/>
      <c r="AN417" s="295"/>
      <c r="AO417" s="293"/>
      <c r="AP417" s="293"/>
      <c r="AQ417" s="293"/>
      <c r="AR417" s="293"/>
      <c r="AS417" s="293"/>
      <c r="AT417" s="293"/>
      <c r="AU417" s="293"/>
      <c r="AV417" s="293"/>
      <c r="AW417" s="293"/>
      <c r="AX417" s="293"/>
      <c r="AY417" s="293"/>
      <c r="AZ417" s="293"/>
      <c r="BA417" s="293"/>
      <c r="BB417" s="293"/>
      <c r="BC417" s="293"/>
      <c r="BD417" s="293"/>
      <c r="BE417" s="293"/>
      <c r="BF417" s="293"/>
      <c r="BG417" s="293"/>
      <c r="BH417" s="293"/>
      <c r="BI417" s="293"/>
      <c r="BJ417" s="293"/>
      <c r="BK417" s="293"/>
      <c r="BL417" s="293"/>
      <c r="BM417" s="293"/>
      <c r="BN417" s="293"/>
      <c r="BO417" s="293"/>
      <c r="BP417" s="293"/>
      <c r="BQ417" s="293"/>
      <c r="BR417" s="293"/>
      <c r="BS417" s="293"/>
      <c r="BT417" s="293"/>
      <c r="BU417" s="293"/>
      <c r="BV417" s="293"/>
      <c r="BW417" s="293"/>
      <c r="BX417" s="293"/>
      <c r="BY417" s="293"/>
      <c r="BZ417" s="293"/>
      <c r="CA417" s="293"/>
      <c r="CB417" s="293"/>
      <c r="CC417" s="293"/>
      <c r="CD417" s="293"/>
      <c r="CE417" s="293"/>
      <c r="CF417" s="293"/>
      <c r="CG417" s="293"/>
      <c r="CH417" s="293"/>
      <c r="CI417" s="293"/>
      <c r="CJ417" s="293"/>
      <c r="CK417" s="293"/>
      <c r="CL417" s="293"/>
    </row>
    <row r="418" spans="1:90" s="211" customFormat="1">
      <c r="A418" s="304" t="s">
        <v>96</v>
      </c>
      <c r="B418" s="304"/>
      <c r="C418" s="304"/>
      <c r="D418" s="304"/>
      <c r="E418" s="304"/>
      <c r="F418" s="340">
        <v>41886</v>
      </c>
      <c r="G418" s="304"/>
      <c r="H418" s="304">
        <v>42083</v>
      </c>
      <c r="I418" s="304"/>
      <c r="J418" s="304"/>
      <c r="K418" s="304"/>
      <c r="L418" s="304"/>
      <c r="M418" s="304"/>
      <c r="N418" s="304"/>
      <c r="O418" s="304"/>
      <c r="P418" s="304"/>
      <c r="Q418" s="304"/>
      <c r="R418" s="304"/>
      <c r="S418" s="304"/>
      <c r="T418" s="304"/>
      <c r="U418" s="304"/>
      <c r="V418" s="304"/>
      <c r="W418" s="304"/>
      <c r="X418" s="304"/>
      <c r="Y418" s="304"/>
      <c r="Z418" s="304"/>
      <c r="AA418" s="312" t="s">
        <v>99</v>
      </c>
      <c r="AB418" s="301"/>
      <c r="AC418" s="301"/>
      <c r="AD418" s="301"/>
      <c r="AE418" s="301"/>
      <c r="AF418" s="301"/>
      <c r="AG418" s="301"/>
      <c r="AH418" s="301"/>
      <c r="AI418" s="301"/>
      <c r="AJ418" s="301"/>
      <c r="AK418" s="301"/>
      <c r="AL418" s="301"/>
      <c r="AM418" s="301"/>
      <c r="AN418" s="295"/>
      <c r="AO418" s="293"/>
      <c r="AP418" s="293"/>
      <c r="AQ418" s="293"/>
      <c r="AR418" s="293"/>
      <c r="AS418" s="293"/>
      <c r="AT418" s="293"/>
      <c r="AU418" s="293"/>
      <c r="AV418" s="293"/>
      <c r="AW418" s="293"/>
      <c r="AX418" s="293"/>
      <c r="AY418" s="293"/>
      <c r="AZ418" s="293"/>
      <c r="BA418" s="293"/>
      <c r="BB418" s="293"/>
      <c r="BC418" s="293"/>
      <c r="BD418" s="293"/>
      <c r="BE418" s="293"/>
      <c r="BF418" s="293"/>
      <c r="BG418" s="293"/>
      <c r="BH418" s="293"/>
      <c r="BI418" s="293"/>
      <c r="BJ418" s="293"/>
      <c r="BK418" s="293"/>
      <c r="BL418" s="293"/>
      <c r="BM418" s="293"/>
      <c r="BN418" s="293"/>
      <c r="BO418" s="293"/>
      <c r="BP418" s="293"/>
      <c r="BQ418" s="293"/>
      <c r="BR418" s="293"/>
      <c r="BS418" s="293"/>
      <c r="BT418" s="293"/>
      <c r="BU418" s="293"/>
      <c r="BV418" s="293"/>
      <c r="BW418" s="293"/>
      <c r="BX418" s="293"/>
      <c r="BY418" s="293"/>
      <c r="BZ418" s="293"/>
      <c r="CA418" s="293"/>
      <c r="CB418" s="293"/>
      <c r="CC418" s="293"/>
      <c r="CD418" s="293"/>
      <c r="CE418" s="293"/>
      <c r="CF418" s="293"/>
      <c r="CG418" s="293"/>
      <c r="CH418" s="293"/>
      <c r="CI418" s="293"/>
      <c r="CJ418" s="293"/>
      <c r="CK418" s="293"/>
      <c r="CL418" s="293"/>
    </row>
    <row r="419" spans="1:90" s="211" customFormat="1">
      <c r="A419" s="304" t="s">
        <v>96</v>
      </c>
      <c r="B419" s="304"/>
      <c r="C419" s="304"/>
      <c r="D419" s="304"/>
      <c r="E419" s="304"/>
      <c r="F419" s="340">
        <v>41887</v>
      </c>
      <c r="G419" s="304"/>
      <c r="H419" s="304">
        <v>42084</v>
      </c>
      <c r="I419" s="304"/>
      <c r="J419" s="304"/>
      <c r="K419" s="304"/>
      <c r="L419" s="304"/>
      <c r="M419" s="304"/>
      <c r="N419" s="304"/>
      <c r="O419" s="304"/>
      <c r="P419" s="304"/>
      <c r="Q419" s="304"/>
      <c r="R419" s="304"/>
      <c r="S419" s="304"/>
      <c r="T419" s="304"/>
      <c r="U419" s="304"/>
      <c r="V419" s="304"/>
      <c r="W419" s="304"/>
      <c r="X419" s="304"/>
      <c r="Y419" s="304"/>
      <c r="Z419" s="304"/>
      <c r="AA419" s="312" t="s">
        <v>99</v>
      </c>
      <c r="AB419" s="301"/>
      <c r="AC419" s="301"/>
      <c r="AD419" s="301"/>
      <c r="AE419" s="301"/>
      <c r="AF419" s="301"/>
      <c r="AG419" s="301"/>
      <c r="AH419" s="301"/>
      <c r="AI419" s="301"/>
      <c r="AJ419" s="301"/>
      <c r="AK419" s="301"/>
      <c r="AL419" s="301"/>
      <c r="AM419" s="301"/>
      <c r="AN419" s="295"/>
      <c r="AO419" s="293"/>
      <c r="AP419" s="293"/>
      <c r="AQ419" s="293"/>
      <c r="AR419" s="293"/>
      <c r="AS419" s="293"/>
      <c r="AT419" s="293"/>
      <c r="AU419" s="293"/>
      <c r="AV419" s="293"/>
      <c r="AW419" s="293"/>
      <c r="AX419" s="293"/>
      <c r="AY419" s="293"/>
      <c r="AZ419" s="293"/>
      <c r="BA419" s="293"/>
      <c r="BB419" s="293"/>
      <c r="BC419" s="293"/>
      <c r="BD419" s="293"/>
      <c r="BE419" s="293"/>
      <c r="BF419" s="293"/>
      <c r="BG419" s="293"/>
      <c r="BH419" s="293"/>
      <c r="BI419" s="293"/>
      <c r="BJ419" s="293"/>
      <c r="BK419" s="293"/>
      <c r="BL419" s="293"/>
      <c r="BM419" s="293"/>
      <c r="BN419" s="293"/>
      <c r="BO419" s="293"/>
      <c r="BP419" s="293"/>
      <c r="BQ419" s="293"/>
      <c r="BR419" s="293"/>
      <c r="BS419" s="293"/>
      <c r="BT419" s="293"/>
      <c r="BU419" s="293"/>
      <c r="BV419" s="293"/>
      <c r="BW419" s="293"/>
      <c r="BX419" s="293"/>
      <c r="BY419" s="293"/>
      <c r="BZ419" s="293"/>
      <c r="CA419" s="293"/>
      <c r="CB419" s="293"/>
      <c r="CC419" s="293"/>
      <c r="CD419" s="293"/>
      <c r="CE419" s="293"/>
      <c r="CF419" s="293"/>
      <c r="CG419" s="293"/>
      <c r="CH419" s="293"/>
      <c r="CI419" s="293"/>
      <c r="CJ419" s="293"/>
      <c r="CK419" s="293"/>
      <c r="CL419" s="293"/>
    </row>
    <row r="420" spans="1:90" s="211" customFormat="1">
      <c r="A420" s="304" t="s">
        <v>96</v>
      </c>
      <c r="B420" s="304"/>
      <c r="C420" s="304"/>
      <c r="D420" s="304"/>
      <c r="E420" s="304"/>
      <c r="F420" s="340">
        <v>41888</v>
      </c>
      <c r="G420" s="304"/>
      <c r="H420" s="304">
        <v>42175</v>
      </c>
      <c r="I420" s="304"/>
      <c r="J420" s="304"/>
      <c r="K420" s="304"/>
      <c r="L420" s="304"/>
      <c r="M420" s="304"/>
      <c r="N420" s="304"/>
      <c r="O420" s="304"/>
      <c r="P420" s="304"/>
      <c r="Q420" s="304"/>
      <c r="R420" s="304"/>
      <c r="S420" s="304"/>
      <c r="T420" s="304"/>
      <c r="U420" s="304"/>
      <c r="V420" s="304"/>
      <c r="W420" s="304"/>
      <c r="X420" s="304"/>
      <c r="Y420" s="304"/>
      <c r="Z420" s="304"/>
      <c r="AA420" s="312" t="s">
        <v>99</v>
      </c>
      <c r="AB420" s="301"/>
      <c r="AC420" s="301"/>
      <c r="AD420" s="301"/>
      <c r="AE420" s="301"/>
      <c r="AF420" s="301"/>
      <c r="AG420" s="301"/>
      <c r="AH420" s="301"/>
      <c r="AI420" s="301"/>
      <c r="AJ420" s="301"/>
      <c r="AK420" s="301"/>
      <c r="AL420" s="301"/>
      <c r="AM420" s="301"/>
      <c r="AN420" s="295"/>
      <c r="AO420" s="293"/>
      <c r="AP420" s="293"/>
      <c r="AQ420" s="293"/>
      <c r="AR420" s="293"/>
      <c r="AS420" s="293"/>
      <c r="AT420" s="293"/>
      <c r="AU420" s="293"/>
      <c r="AV420" s="293"/>
      <c r="AW420" s="293"/>
      <c r="AX420" s="293"/>
      <c r="AY420" s="293"/>
      <c r="AZ420" s="293"/>
      <c r="BA420" s="293"/>
      <c r="BB420" s="293"/>
      <c r="BC420" s="293"/>
      <c r="BD420" s="293"/>
      <c r="BE420" s="293"/>
      <c r="BF420" s="293"/>
      <c r="BG420" s="293"/>
      <c r="BH420" s="293"/>
      <c r="BI420" s="293"/>
      <c r="BJ420" s="293"/>
      <c r="BK420" s="293"/>
      <c r="BL420" s="293"/>
      <c r="BM420" s="293"/>
      <c r="BN420" s="293"/>
      <c r="BO420" s="293"/>
      <c r="BP420" s="293"/>
      <c r="BQ420" s="293"/>
      <c r="BR420" s="293"/>
      <c r="BS420" s="293"/>
      <c r="BT420" s="293"/>
      <c r="BU420" s="293"/>
      <c r="BV420" s="293"/>
      <c r="BW420" s="293"/>
      <c r="BX420" s="293"/>
      <c r="BY420" s="293"/>
      <c r="BZ420" s="293"/>
      <c r="CA420" s="293"/>
      <c r="CB420" s="293"/>
      <c r="CC420" s="293"/>
      <c r="CD420" s="293"/>
      <c r="CE420" s="293"/>
      <c r="CF420" s="293"/>
      <c r="CG420" s="293"/>
      <c r="CH420" s="293"/>
      <c r="CI420" s="293"/>
      <c r="CJ420" s="293"/>
      <c r="CK420" s="293"/>
      <c r="CL420" s="293"/>
    </row>
    <row r="421" spans="1:90" s="211" customFormat="1">
      <c r="A421" s="304" t="s">
        <v>96</v>
      </c>
      <c r="B421" s="304"/>
      <c r="C421" s="304"/>
      <c r="D421" s="304"/>
      <c r="E421" s="304"/>
      <c r="F421" s="340">
        <v>41889</v>
      </c>
      <c r="G421" s="304"/>
      <c r="H421" s="304"/>
      <c r="I421" s="304"/>
      <c r="J421" s="304"/>
      <c r="K421" s="304"/>
      <c r="L421" s="304"/>
      <c r="M421" s="304"/>
      <c r="N421" s="304"/>
      <c r="O421" s="304"/>
      <c r="P421" s="304"/>
      <c r="Q421" s="304"/>
      <c r="R421" s="304"/>
      <c r="S421" s="304"/>
      <c r="T421" s="304"/>
      <c r="U421" s="304"/>
      <c r="V421" s="304"/>
      <c r="W421" s="304"/>
      <c r="X421" s="304"/>
      <c r="Y421" s="304"/>
      <c r="Z421" s="304"/>
      <c r="AA421" s="312" t="s">
        <v>99</v>
      </c>
      <c r="AB421" s="301"/>
      <c r="AC421" s="301"/>
      <c r="AD421" s="301"/>
      <c r="AE421" s="301"/>
      <c r="AF421" s="301"/>
      <c r="AG421" s="301"/>
      <c r="AH421" s="301"/>
      <c r="AI421" s="301"/>
      <c r="AJ421" s="301"/>
      <c r="AK421" s="301"/>
      <c r="AL421" s="301"/>
      <c r="AM421" s="301"/>
      <c r="AN421" s="295"/>
      <c r="AO421" s="293"/>
      <c r="AP421" s="293"/>
      <c r="AQ421" s="293"/>
      <c r="AR421" s="293"/>
      <c r="AS421" s="293"/>
      <c r="AT421" s="293"/>
      <c r="AU421" s="293"/>
      <c r="AV421" s="293"/>
      <c r="AW421" s="293"/>
      <c r="AX421" s="293"/>
      <c r="AY421" s="293"/>
      <c r="AZ421" s="293"/>
      <c r="BA421" s="293"/>
      <c r="BB421" s="293"/>
      <c r="BC421" s="293"/>
      <c r="BD421" s="293"/>
      <c r="BE421" s="293"/>
      <c r="BF421" s="293"/>
      <c r="BG421" s="293"/>
      <c r="BH421" s="293"/>
      <c r="BI421" s="293"/>
      <c r="BJ421" s="293"/>
      <c r="BK421" s="293"/>
      <c r="BL421" s="293"/>
      <c r="BM421" s="293"/>
      <c r="BN421" s="293"/>
      <c r="BO421" s="293"/>
      <c r="BP421" s="293"/>
      <c r="BQ421" s="293"/>
      <c r="BR421" s="293"/>
      <c r="BS421" s="293"/>
      <c r="BT421" s="293"/>
      <c r="BU421" s="293"/>
      <c r="BV421" s="293"/>
      <c r="BW421" s="293"/>
      <c r="BX421" s="293"/>
      <c r="BY421" s="293"/>
      <c r="BZ421" s="293"/>
      <c r="CA421" s="293"/>
      <c r="CB421" s="293"/>
      <c r="CC421" s="293"/>
      <c r="CD421" s="293"/>
      <c r="CE421" s="293"/>
      <c r="CF421" s="293"/>
      <c r="CG421" s="293"/>
      <c r="CH421" s="293"/>
      <c r="CI421" s="293"/>
      <c r="CJ421" s="293"/>
      <c r="CK421" s="293"/>
      <c r="CL421" s="293"/>
    </row>
    <row r="422" spans="1:90" s="211" customFormat="1">
      <c r="A422" s="304" t="s">
        <v>96</v>
      </c>
      <c r="B422" s="304"/>
      <c r="C422" s="304"/>
      <c r="D422" s="304"/>
      <c r="E422" s="304"/>
      <c r="F422" s="340">
        <v>41890</v>
      </c>
      <c r="G422" s="304"/>
      <c r="H422" s="304"/>
      <c r="I422" s="304"/>
      <c r="J422" s="304"/>
      <c r="K422" s="304"/>
      <c r="L422" s="304"/>
      <c r="M422" s="304"/>
      <c r="N422" s="304"/>
      <c r="O422" s="304"/>
      <c r="P422" s="304"/>
      <c r="Q422" s="304"/>
      <c r="R422" s="304"/>
      <c r="S422" s="304"/>
      <c r="T422" s="304"/>
      <c r="U422" s="304"/>
      <c r="V422" s="304"/>
      <c r="W422" s="304"/>
      <c r="X422" s="304"/>
      <c r="Y422" s="304"/>
      <c r="Z422" s="304"/>
      <c r="AA422" s="312" t="s">
        <v>99</v>
      </c>
      <c r="AB422" s="301"/>
      <c r="AC422" s="301"/>
      <c r="AD422" s="301"/>
      <c r="AE422" s="301"/>
      <c r="AF422" s="301"/>
      <c r="AG422" s="301"/>
      <c r="AH422" s="301"/>
      <c r="AI422" s="301"/>
      <c r="AJ422" s="301"/>
      <c r="AK422" s="301"/>
      <c r="AL422" s="301"/>
      <c r="AM422" s="301"/>
      <c r="AN422" s="295"/>
      <c r="AO422" s="293"/>
      <c r="AP422" s="293"/>
      <c r="AQ422" s="293"/>
      <c r="AR422" s="293"/>
      <c r="AS422" s="293"/>
      <c r="AT422" s="293"/>
      <c r="AU422" s="293"/>
      <c r="AV422" s="293"/>
      <c r="AW422" s="293"/>
      <c r="AX422" s="293"/>
      <c r="AY422" s="293"/>
      <c r="AZ422" s="293"/>
      <c r="BA422" s="293"/>
      <c r="BB422" s="293"/>
      <c r="BC422" s="293"/>
      <c r="BD422" s="293"/>
      <c r="BE422" s="293"/>
      <c r="BF422" s="293"/>
      <c r="BG422" s="293"/>
      <c r="BH422" s="293"/>
      <c r="BI422" s="293"/>
      <c r="BJ422" s="293"/>
      <c r="BK422" s="293"/>
      <c r="BL422" s="293"/>
      <c r="BM422" s="293"/>
      <c r="BN422" s="293"/>
      <c r="BO422" s="293"/>
      <c r="BP422" s="293"/>
      <c r="BQ422" s="293"/>
      <c r="BR422" s="293"/>
      <c r="BS422" s="293"/>
      <c r="BT422" s="293"/>
      <c r="BU422" s="293"/>
      <c r="BV422" s="293"/>
      <c r="BW422" s="293"/>
      <c r="BX422" s="293"/>
      <c r="BY422" s="293"/>
      <c r="BZ422" s="293"/>
      <c r="CA422" s="293"/>
      <c r="CB422" s="293"/>
      <c r="CC422" s="293"/>
      <c r="CD422" s="293"/>
      <c r="CE422" s="293"/>
      <c r="CF422" s="293"/>
      <c r="CG422" s="293"/>
      <c r="CH422" s="293"/>
      <c r="CI422" s="293"/>
      <c r="CJ422" s="293"/>
      <c r="CK422" s="293"/>
      <c r="CL422" s="293"/>
    </row>
    <row r="423" spans="1:90" s="211" customFormat="1">
      <c r="A423" s="304" t="s">
        <v>96</v>
      </c>
      <c r="B423" s="304"/>
      <c r="C423" s="304"/>
      <c r="D423" s="304"/>
      <c r="E423" s="304"/>
      <c r="F423" s="340">
        <v>41891</v>
      </c>
      <c r="G423" s="304"/>
      <c r="H423" s="304"/>
      <c r="I423" s="304"/>
      <c r="J423" s="304"/>
      <c r="K423" s="304"/>
      <c r="L423" s="304"/>
      <c r="M423" s="304"/>
      <c r="N423" s="304"/>
      <c r="O423" s="304"/>
      <c r="P423" s="304"/>
      <c r="Q423" s="304"/>
      <c r="R423" s="304"/>
      <c r="S423" s="304"/>
      <c r="T423" s="304"/>
      <c r="U423" s="304"/>
      <c r="V423" s="304"/>
      <c r="W423" s="304"/>
      <c r="X423" s="304"/>
      <c r="Y423" s="304"/>
      <c r="Z423" s="304"/>
      <c r="AA423" s="312" t="s">
        <v>99</v>
      </c>
      <c r="AB423" s="301"/>
      <c r="AC423" s="301"/>
      <c r="AD423" s="301"/>
      <c r="AE423" s="301"/>
      <c r="AF423" s="301"/>
      <c r="AG423" s="301"/>
      <c r="AH423" s="301"/>
      <c r="AI423" s="301"/>
      <c r="AJ423" s="301"/>
      <c r="AK423" s="301"/>
      <c r="AL423" s="301"/>
      <c r="AM423" s="301"/>
      <c r="AN423" s="295"/>
      <c r="AO423" s="293"/>
      <c r="AP423" s="293"/>
      <c r="AQ423" s="293"/>
      <c r="AR423" s="293"/>
      <c r="AS423" s="293"/>
      <c r="AT423" s="293"/>
      <c r="AU423" s="293"/>
      <c r="AV423" s="293"/>
      <c r="AW423" s="293"/>
      <c r="AX423" s="293"/>
      <c r="AY423" s="293"/>
      <c r="AZ423" s="293"/>
      <c r="BA423" s="293"/>
      <c r="BB423" s="293"/>
      <c r="BC423" s="293"/>
      <c r="BD423" s="293"/>
      <c r="BE423" s="293"/>
      <c r="BF423" s="293"/>
      <c r="BG423" s="293"/>
      <c r="BH423" s="293"/>
      <c r="BI423" s="293"/>
      <c r="BJ423" s="293"/>
      <c r="BK423" s="293"/>
      <c r="BL423" s="293"/>
      <c r="BM423" s="293"/>
      <c r="BN423" s="293"/>
      <c r="BO423" s="293"/>
      <c r="BP423" s="293"/>
      <c r="BQ423" s="293"/>
      <c r="BR423" s="293"/>
      <c r="BS423" s="293"/>
      <c r="BT423" s="293"/>
      <c r="BU423" s="293"/>
      <c r="BV423" s="293"/>
      <c r="BW423" s="293"/>
      <c r="BX423" s="293"/>
      <c r="BY423" s="293"/>
      <c r="BZ423" s="293"/>
      <c r="CA423" s="293"/>
      <c r="CB423" s="293"/>
      <c r="CC423" s="293"/>
      <c r="CD423" s="293"/>
      <c r="CE423" s="293"/>
      <c r="CF423" s="293"/>
      <c r="CG423" s="293"/>
      <c r="CH423" s="293"/>
      <c r="CI423" s="293"/>
      <c r="CJ423" s="293"/>
      <c r="CK423" s="293"/>
      <c r="CL423" s="293"/>
    </row>
    <row r="424" spans="1:90" s="211" customFormat="1">
      <c r="A424" s="304" t="s">
        <v>96</v>
      </c>
      <c r="B424" s="304"/>
      <c r="C424" s="304"/>
      <c r="D424" s="304"/>
      <c r="E424" s="304"/>
      <c r="F424" s="340">
        <v>41892</v>
      </c>
      <c r="G424" s="304"/>
      <c r="H424" s="304"/>
      <c r="I424" s="304"/>
      <c r="J424" s="304"/>
      <c r="K424" s="304"/>
      <c r="L424" s="304"/>
      <c r="M424" s="304"/>
      <c r="N424" s="304"/>
      <c r="O424" s="304"/>
      <c r="P424" s="304"/>
      <c r="Q424" s="304"/>
      <c r="R424" s="304"/>
      <c r="S424" s="304"/>
      <c r="T424" s="304"/>
      <c r="U424" s="304"/>
      <c r="V424" s="304"/>
      <c r="W424" s="304"/>
      <c r="X424" s="304"/>
      <c r="Y424" s="304"/>
      <c r="Z424" s="304"/>
      <c r="AA424" s="312" t="s">
        <v>99</v>
      </c>
      <c r="AB424" s="301"/>
      <c r="AC424" s="301"/>
      <c r="AD424" s="301"/>
      <c r="AE424" s="301"/>
      <c r="AF424" s="301"/>
      <c r="AG424" s="301"/>
      <c r="AH424" s="301"/>
      <c r="AI424" s="301"/>
      <c r="AJ424" s="301"/>
      <c r="AK424" s="301"/>
      <c r="AL424" s="301"/>
      <c r="AM424" s="301"/>
      <c r="AN424" s="295"/>
      <c r="AO424" s="293"/>
      <c r="AP424" s="293"/>
      <c r="AQ424" s="293"/>
      <c r="AR424" s="293"/>
      <c r="AS424" s="293"/>
      <c r="AT424" s="293"/>
      <c r="AU424" s="293"/>
      <c r="AV424" s="293"/>
      <c r="AW424" s="293"/>
      <c r="AX424" s="293"/>
      <c r="AY424" s="293"/>
      <c r="AZ424" s="293"/>
      <c r="BA424" s="293"/>
      <c r="BB424" s="293"/>
      <c r="BC424" s="293"/>
      <c r="BD424" s="293"/>
      <c r="BE424" s="293"/>
      <c r="BF424" s="293"/>
      <c r="BG424" s="293"/>
      <c r="BH424" s="293"/>
      <c r="BI424" s="293"/>
      <c r="BJ424" s="293"/>
      <c r="BK424" s="293"/>
      <c r="BL424" s="293"/>
      <c r="BM424" s="293"/>
      <c r="BN424" s="293"/>
      <c r="BO424" s="293"/>
      <c r="BP424" s="293"/>
      <c r="BQ424" s="293"/>
      <c r="BR424" s="293"/>
      <c r="BS424" s="293"/>
      <c r="BT424" s="293"/>
      <c r="BU424" s="293"/>
      <c r="BV424" s="293"/>
      <c r="BW424" s="293"/>
      <c r="BX424" s="293"/>
      <c r="BY424" s="293"/>
      <c r="BZ424" s="293"/>
      <c r="CA424" s="293"/>
      <c r="CB424" s="293"/>
      <c r="CC424" s="293"/>
      <c r="CD424" s="293"/>
      <c r="CE424" s="293"/>
      <c r="CF424" s="293"/>
      <c r="CG424" s="293"/>
      <c r="CH424" s="293"/>
      <c r="CI424" s="293"/>
      <c r="CJ424" s="293"/>
      <c r="CK424" s="293"/>
      <c r="CL424" s="293"/>
    </row>
    <row r="425" spans="1:90" s="211" customFormat="1">
      <c r="A425" s="304" t="s">
        <v>96</v>
      </c>
      <c r="B425" s="304"/>
      <c r="C425" s="304"/>
      <c r="D425" s="304"/>
      <c r="E425" s="304"/>
      <c r="F425" s="340">
        <v>41893</v>
      </c>
      <c r="G425" s="304"/>
      <c r="H425" s="304"/>
      <c r="I425" s="304"/>
      <c r="J425" s="304"/>
      <c r="K425" s="304"/>
      <c r="L425" s="304"/>
      <c r="M425" s="304"/>
      <c r="N425" s="304"/>
      <c r="O425" s="304"/>
      <c r="P425" s="304"/>
      <c r="Q425" s="304"/>
      <c r="R425" s="304"/>
      <c r="S425" s="304"/>
      <c r="T425" s="304"/>
      <c r="U425" s="304"/>
      <c r="V425" s="304"/>
      <c r="W425" s="304"/>
      <c r="X425" s="304"/>
      <c r="Y425" s="304"/>
      <c r="Z425" s="304"/>
      <c r="AA425" s="312" t="s">
        <v>99</v>
      </c>
      <c r="AB425" s="301"/>
      <c r="AC425" s="301"/>
      <c r="AD425" s="301"/>
      <c r="AE425" s="301"/>
      <c r="AF425" s="301"/>
      <c r="AG425" s="301"/>
      <c r="AH425" s="301"/>
      <c r="AI425" s="301"/>
      <c r="AJ425" s="301"/>
      <c r="AK425" s="301"/>
      <c r="AL425" s="301"/>
      <c r="AM425" s="301"/>
      <c r="AN425" s="295"/>
      <c r="AO425" s="293"/>
      <c r="AP425" s="293"/>
      <c r="AQ425" s="293"/>
      <c r="AR425" s="293"/>
      <c r="AS425" s="293"/>
      <c r="AT425" s="293"/>
      <c r="AU425" s="293"/>
      <c r="AV425" s="293"/>
      <c r="AW425" s="293"/>
      <c r="AX425" s="293"/>
      <c r="AY425" s="293"/>
      <c r="AZ425" s="293"/>
      <c r="BA425" s="293"/>
      <c r="BB425" s="293"/>
      <c r="BC425" s="293"/>
      <c r="BD425" s="293"/>
      <c r="BE425" s="293"/>
      <c r="BF425" s="293"/>
      <c r="BG425" s="293"/>
      <c r="BH425" s="293"/>
      <c r="BI425" s="293"/>
      <c r="BJ425" s="293"/>
      <c r="BK425" s="293"/>
      <c r="BL425" s="293"/>
      <c r="BM425" s="293"/>
      <c r="BN425" s="293"/>
      <c r="BO425" s="293"/>
      <c r="BP425" s="293"/>
      <c r="BQ425" s="293"/>
      <c r="BR425" s="293"/>
      <c r="BS425" s="293"/>
      <c r="BT425" s="293"/>
      <c r="BU425" s="293"/>
      <c r="BV425" s="293"/>
      <c r="BW425" s="293"/>
      <c r="BX425" s="293"/>
      <c r="BY425" s="293"/>
      <c r="BZ425" s="293"/>
      <c r="CA425" s="293"/>
      <c r="CB425" s="293"/>
      <c r="CC425" s="293"/>
      <c r="CD425" s="293"/>
      <c r="CE425" s="293"/>
      <c r="CF425" s="293"/>
      <c r="CG425" s="293"/>
      <c r="CH425" s="293"/>
      <c r="CI425" s="293"/>
      <c r="CJ425" s="293"/>
      <c r="CK425" s="293"/>
      <c r="CL425" s="293"/>
    </row>
    <row r="426" spans="1:90" s="211" customFormat="1">
      <c r="A426" s="304" t="s">
        <v>96</v>
      </c>
      <c r="B426" s="304"/>
      <c r="C426" s="304"/>
      <c r="D426" s="304"/>
      <c r="E426" s="304"/>
      <c r="F426" s="340">
        <v>41894</v>
      </c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04"/>
      <c r="R426" s="304"/>
      <c r="S426" s="304"/>
      <c r="T426" s="304"/>
      <c r="U426" s="304"/>
      <c r="V426" s="304"/>
      <c r="W426" s="304"/>
      <c r="X426" s="304"/>
      <c r="Y426" s="304"/>
      <c r="Z426" s="304"/>
      <c r="AA426" s="312" t="s">
        <v>99</v>
      </c>
      <c r="AB426" s="301"/>
      <c r="AC426" s="301"/>
      <c r="AD426" s="301"/>
      <c r="AE426" s="301"/>
      <c r="AF426" s="301"/>
      <c r="AG426" s="301"/>
      <c r="AH426" s="301"/>
      <c r="AI426" s="301"/>
      <c r="AJ426" s="301"/>
      <c r="AK426" s="301"/>
      <c r="AL426" s="301"/>
      <c r="AM426" s="301"/>
      <c r="AN426" s="295"/>
      <c r="AO426" s="293"/>
      <c r="AP426" s="293"/>
      <c r="AQ426" s="293"/>
      <c r="AR426" s="293"/>
      <c r="AS426" s="293"/>
      <c r="AT426" s="293"/>
      <c r="AU426" s="293"/>
      <c r="AV426" s="293"/>
      <c r="AW426" s="293"/>
      <c r="AX426" s="293"/>
      <c r="AY426" s="293"/>
      <c r="AZ426" s="293"/>
      <c r="BA426" s="293"/>
      <c r="BB426" s="293"/>
      <c r="BC426" s="293"/>
      <c r="BD426" s="293"/>
      <c r="BE426" s="293"/>
      <c r="BF426" s="293"/>
      <c r="BG426" s="293"/>
      <c r="BH426" s="293"/>
      <c r="BI426" s="293"/>
      <c r="BJ426" s="293"/>
      <c r="BK426" s="293"/>
      <c r="BL426" s="293"/>
      <c r="BM426" s="293"/>
      <c r="BN426" s="293"/>
      <c r="BO426" s="293"/>
      <c r="BP426" s="293"/>
      <c r="BQ426" s="293"/>
      <c r="BR426" s="293"/>
      <c r="BS426" s="293"/>
      <c r="BT426" s="293"/>
      <c r="BU426" s="293"/>
      <c r="BV426" s="293"/>
      <c r="BW426" s="293"/>
      <c r="BX426" s="293"/>
      <c r="BY426" s="293"/>
      <c r="BZ426" s="293"/>
      <c r="CA426" s="293"/>
      <c r="CB426" s="293"/>
      <c r="CC426" s="293"/>
      <c r="CD426" s="293"/>
      <c r="CE426" s="293"/>
      <c r="CF426" s="293"/>
      <c r="CG426" s="293"/>
      <c r="CH426" s="293"/>
      <c r="CI426" s="293"/>
      <c r="CJ426" s="293"/>
      <c r="CK426" s="293"/>
      <c r="CL426" s="293"/>
    </row>
    <row r="427" spans="1:90" s="211" customFormat="1">
      <c r="A427" s="304" t="s">
        <v>96</v>
      </c>
      <c r="B427" s="304"/>
      <c r="C427" s="304"/>
      <c r="D427" s="304"/>
      <c r="E427" s="304"/>
      <c r="F427" s="340">
        <v>41895</v>
      </c>
      <c r="G427" s="304"/>
      <c r="H427" s="303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  <c r="S427" s="304"/>
      <c r="T427" s="304"/>
      <c r="U427" s="304"/>
      <c r="V427" s="304"/>
      <c r="W427" s="304"/>
      <c r="X427" s="304"/>
      <c r="Y427" s="304"/>
      <c r="Z427" s="304"/>
      <c r="AA427" s="312" t="s">
        <v>99</v>
      </c>
      <c r="AB427" s="301"/>
      <c r="AC427" s="301"/>
      <c r="AD427" s="301"/>
      <c r="AE427" s="301"/>
      <c r="AF427" s="301"/>
      <c r="AG427" s="301"/>
      <c r="AH427" s="301"/>
      <c r="AI427" s="301"/>
      <c r="AJ427" s="301"/>
      <c r="AK427" s="301"/>
      <c r="AL427" s="301"/>
      <c r="AM427" s="301"/>
      <c r="AN427" s="295"/>
      <c r="AO427" s="293"/>
      <c r="AP427" s="293"/>
      <c r="AQ427" s="293"/>
      <c r="AR427" s="293"/>
      <c r="AS427" s="293"/>
      <c r="AT427" s="293"/>
      <c r="AU427" s="293"/>
      <c r="AV427" s="293"/>
      <c r="AW427" s="293"/>
      <c r="AX427" s="293"/>
      <c r="AY427" s="293"/>
      <c r="AZ427" s="293"/>
      <c r="BA427" s="293"/>
      <c r="BB427" s="293"/>
      <c r="BC427" s="293"/>
      <c r="BD427" s="293"/>
      <c r="BE427" s="293"/>
      <c r="BF427" s="293"/>
      <c r="BG427" s="293"/>
      <c r="BH427" s="293"/>
      <c r="BI427" s="293"/>
      <c r="BJ427" s="293"/>
      <c r="BK427" s="293"/>
      <c r="BL427" s="293"/>
      <c r="BM427" s="293"/>
      <c r="BN427" s="293"/>
      <c r="BO427" s="293"/>
      <c r="BP427" s="293"/>
      <c r="BQ427" s="293"/>
      <c r="BR427" s="293"/>
      <c r="BS427" s="293"/>
      <c r="BT427" s="293"/>
      <c r="BU427" s="293"/>
      <c r="BV427" s="293"/>
      <c r="BW427" s="293"/>
      <c r="BX427" s="293"/>
      <c r="BY427" s="293"/>
      <c r="BZ427" s="293"/>
      <c r="CA427" s="293"/>
      <c r="CB427" s="293"/>
      <c r="CC427" s="293"/>
      <c r="CD427" s="293"/>
      <c r="CE427" s="293"/>
      <c r="CF427" s="293"/>
      <c r="CG427" s="293"/>
      <c r="CH427" s="293"/>
      <c r="CI427" s="293"/>
      <c r="CJ427" s="293"/>
      <c r="CK427" s="293"/>
      <c r="CL427" s="293"/>
    </row>
    <row r="428" spans="1:90" s="211" customFormat="1">
      <c r="A428" s="304" t="s">
        <v>96</v>
      </c>
      <c r="B428" s="304"/>
      <c r="C428" s="304"/>
      <c r="D428" s="304"/>
      <c r="E428" s="304"/>
      <c r="F428" s="340">
        <v>41896</v>
      </c>
      <c r="G428" s="304"/>
      <c r="H428" s="303"/>
      <c r="I428" s="304"/>
      <c r="J428" s="304"/>
      <c r="K428" s="304"/>
      <c r="L428" s="304"/>
      <c r="M428" s="304"/>
      <c r="N428" s="304"/>
      <c r="O428" s="304"/>
      <c r="P428" s="304"/>
      <c r="Q428" s="304"/>
      <c r="R428" s="304"/>
      <c r="S428" s="304"/>
      <c r="T428" s="304"/>
      <c r="U428" s="304"/>
      <c r="V428" s="304"/>
      <c r="W428" s="304"/>
      <c r="X428" s="304"/>
      <c r="Y428" s="304"/>
      <c r="Z428" s="304"/>
      <c r="AA428" s="312" t="s">
        <v>99</v>
      </c>
      <c r="AB428" s="301"/>
      <c r="AC428" s="301"/>
      <c r="AD428" s="301"/>
      <c r="AE428" s="301"/>
      <c r="AF428" s="301"/>
      <c r="AG428" s="301"/>
      <c r="AH428" s="301"/>
      <c r="AI428" s="301"/>
      <c r="AJ428" s="301"/>
      <c r="AK428" s="301"/>
      <c r="AL428" s="301"/>
      <c r="AM428" s="301"/>
      <c r="AN428" s="295"/>
      <c r="AO428" s="293"/>
      <c r="AP428" s="293"/>
      <c r="AQ428" s="293"/>
      <c r="AR428" s="293"/>
      <c r="AS428" s="293"/>
      <c r="AT428" s="293"/>
      <c r="AU428" s="293"/>
      <c r="AV428" s="293"/>
      <c r="AW428" s="293"/>
      <c r="AX428" s="293"/>
      <c r="AY428" s="293"/>
      <c r="AZ428" s="293"/>
      <c r="BA428" s="293"/>
      <c r="BB428" s="293"/>
      <c r="BC428" s="293"/>
      <c r="BD428" s="293"/>
      <c r="BE428" s="293"/>
      <c r="BF428" s="293"/>
      <c r="BG428" s="293"/>
      <c r="BH428" s="293"/>
      <c r="BI428" s="293"/>
      <c r="BJ428" s="293"/>
      <c r="BK428" s="293"/>
      <c r="BL428" s="293"/>
      <c r="BM428" s="293"/>
      <c r="BN428" s="293"/>
      <c r="BO428" s="293"/>
      <c r="BP428" s="293"/>
      <c r="BQ428" s="293"/>
      <c r="BR428" s="293"/>
      <c r="BS428" s="293"/>
      <c r="BT428" s="293"/>
      <c r="BU428" s="293"/>
      <c r="BV428" s="293"/>
      <c r="BW428" s="293"/>
      <c r="BX428" s="293"/>
      <c r="BY428" s="293"/>
      <c r="BZ428" s="293"/>
      <c r="CA428" s="293"/>
      <c r="CB428" s="293"/>
      <c r="CC428" s="293"/>
      <c r="CD428" s="293"/>
      <c r="CE428" s="293"/>
      <c r="CF428" s="293"/>
      <c r="CG428" s="293"/>
      <c r="CH428" s="293"/>
      <c r="CI428" s="293"/>
      <c r="CJ428" s="293"/>
      <c r="CK428" s="293"/>
      <c r="CL428" s="293"/>
    </row>
    <row r="429" spans="1:90" s="211" customFormat="1">
      <c r="A429" s="304" t="s">
        <v>96</v>
      </c>
      <c r="B429" s="304"/>
      <c r="C429" s="304"/>
      <c r="D429" s="304"/>
      <c r="E429" s="304"/>
      <c r="F429" s="340">
        <v>41897</v>
      </c>
      <c r="G429" s="304"/>
      <c r="H429" s="303"/>
      <c r="I429" s="304"/>
      <c r="J429" s="304"/>
      <c r="K429" s="304"/>
      <c r="L429" s="304"/>
      <c r="M429" s="304"/>
      <c r="N429" s="304"/>
      <c r="O429" s="304"/>
      <c r="P429" s="304"/>
      <c r="Q429" s="304"/>
      <c r="R429" s="304"/>
      <c r="S429" s="304"/>
      <c r="T429" s="304"/>
      <c r="U429" s="304"/>
      <c r="V429" s="304"/>
      <c r="W429" s="304"/>
      <c r="X429" s="304"/>
      <c r="Y429" s="304"/>
      <c r="Z429" s="304"/>
      <c r="AA429" s="312" t="s">
        <v>99</v>
      </c>
      <c r="AB429" s="301"/>
      <c r="AC429" s="301"/>
      <c r="AD429" s="301"/>
      <c r="AE429" s="301"/>
      <c r="AF429" s="301"/>
      <c r="AG429" s="301"/>
      <c r="AH429" s="301"/>
      <c r="AI429" s="301"/>
      <c r="AJ429" s="301"/>
      <c r="AK429" s="301"/>
      <c r="AL429" s="301"/>
      <c r="AM429" s="301"/>
      <c r="AN429" s="295"/>
      <c r="AO429" s="293"/>
      <c r="AP429" s="293"/>
      <c r="AQ429" s="293"/>
      <c r="AR429" s="293"/>
      <c r="AS429" s="293"/>
      <c r="AT429" s="293"/>
      <c r="AU429" s="293"/>
      <c r="AV429" s="293"/>
      <c r="AW429" s="293"/>
      <c r="AX429" s="293"/>
      <c r="AY429" s="293"/>
      <c r="AZ429" s="293"/>
      <c r="BA429" s="293"/>
      <c r="BB429" s="293"/>
      <c r="BC429" s="293"/>
      <c r="BD429" s="293"/>
      <c r="BE429" s="293"/>
      <c r="BF429" s="293"/>
      <c r="BG429" s="293"/>
      <c r="BH429" s="293"/>
      <c r="BI429" s="293"/>
      <c r="BJ429" s="293"/>
      <c r="BK429" s="293"/>
      <c r="BL429" s="293"/>
      <c r="BM429" s="293"/>
      <c r="BN429" s="293"/>
      <c r="BO429" s="293"/>
      <c r="BP429" s="293"/>
      <c r="BQ429" s="293"/>
      <c r="BR429" s="293"/>
      <c r="BS429" s="293"/>
      <c r="BT429" s="293"/>
      <c r="BU429" s="293"/>
      <c r="BV429" s="293"/>
      <c r="BW429" s="293"/>
      <c r="BX429" s="293"/>
      <c r="BY429" s="293"/>
      <c r="BZ429" s="293"/>
      <c r="CA429" s="293"/>
      <c r="CB429" s="293"/>
      <c r="CC429" s="293"/>
      <c r="CD429" s="293"/>
      <c r="CE429" s="293"/>
      <c r="CF429" s="293"/>
      <c r="CG429" s="293"/>
      <c r="CH429" s="293"/>
      <c r="CI429" s="293"/>
      <c r="CJ429" s="293"/>
      <c r="CK429" s="293"/>
      <c r="CL429" s="293"/>
    </row>
    <row r="430" spans="1:90" s="211" customFormat="1">
      <c r="A430" s="304" t="s">
        <v>96</v>
      </c>
      <c r="B430" s="304"/>
      <c r="C430" s="304"/>
      <c r="D430" s="304"/>
      <c r="E430" s="304"/>
      <c r="F430" s="340">
        <v>41898</v>
      </c>
      <c r="G430" s="304"/>
      <c r="H430" s="303"/>
      <c r="I430" s="304"/>
      <c r="J430" s="304"/>
      <c r="K430" s="304"/>
      <c r="L430" s="304"/>
      <c r="M430" s="304"/>
      <c r="N430" s="304"/>
      <c r="O430" s="304"/>
      <c r="P430" s="304"/>
      <c r="Q430" s="304"/>
      <c r="R430" s="304"/>
      <c r="S430" s="304"/>
      <c r="T430" s="304"/>
      <c r="U430" s="304"/>
      <c r="V430" s="304"/>
      <c r="W430" s="304"/>
      <c r="X430" s="304"/>
      <c r="Y430" s="304"/>
      <c r="Z430" s="304"/>
      <c r="AA430" s="312" t="s">
        <v>99</v>
      </c>
      <c r="AB430" s="301"/>
      <c r="AC430" s="301"/>
      <c r="AD430" s="301"/>
      <c r="AE430" s="301"/>
      <c r="AF430" s="301"/>
      <c r="AG430" s="301"/>
      <c r="AH430" s="301"/>
      <c r="AI430" s="301"/>
      <c r="AJ430" s="301"/>
      <c r="AK430" s="301"/>
      <c r="AL430" s="301"/>
      <c r="AM430" s="301"/>
      <c r="AN430" s="295"/>
      <c r="AO430" s="293"/>
      <c r="AP430" s="293"/>
      <c r="AQ430" s="293"/>
      <c r="AR430" s="293"/>
      <c r="AS430" s="293"/>
      <c r="AT430" s="293"/>
      <c r="AU430" s="293"/>
      <c r="AV430" s="293"/>
      <c r="AW430" s="293"/>
      <c r="AX430" s="293"/>
      <c r="AY430" s="293"/>
      <c r="AZ430" s="293"/>
      <c r="BA430" s="293"/>
      <c r="BB430" s="293"/>
      <c r="BC430" s="293"/>
      <c r="BD430" s="293"/>
      <c r="BE430" s="293"/>
      <c r="BF430" s="293"/>
      <c r="BG430" s="293"/>
      <c r="BH430" s="293"/>
      <c r="BI430" s="293"/>
      <c r="BJ430" s="293"/>
      <c r="BK430" s="293"/>
      <c r="BL430" s="293"/>
      <c r="BM430" s="293"/>
      <c r="BN430" s="293"/>
      <c r="BO430" s="293"/>
      <c r="BP430" s="293"/>
      <c r="BQ430" s="293"/>
      <c r="BR430" s="293"/>
      <c r="BS430" s="293"/>
      <c r="BT430" s="293"/>
      <c r="BU430" s="293"/>
      <c r="BV430" s="293"/>
      <c r="BW430" s="293"/>
      <c r="BX430" s="293"/>
      <c r="BY430" s="293"/>
      <c r="BZ430" s="293"/>
      <c r="CA430" s="293"/>
      <c r="CB430" s="293"/>
      <c r="CC430" s="293"/>
      <c r="CD430" s="293"/>
      <c r="CE430" s="293"/>
      <c r="CF430" s="293"/>
      <c r="CG430" s="293"/>
      <c r="CH430" s="293"/>
      <c r="CI430" s="293"/>
      <c r="CJ430" s="293"/>
      <c r="CK430" s="293"/>
      <c r="CL430" s="293"/>
    </row>
    <row r="431" spans="1:90" s="211" customFormat="1">
      <c r="A431" s="304" t="s">
        <v>96</v>
      </c>
      <c r="B431" s="304"/>
      <c r="C431" s="304"/>
      <c r="D431" s="304"/>
      <c r="E431" s="304"/>
      <c r="F431" s="340">
        <v>41899</v>
      </c>
      <c r="G431" s="304"/>
      <c r="H431" s="303"/>
      <c r="I431" s="304"/>
      <c r="J431" s="304"/>
      <c r="K431" s="304"/>
      <c r="L431" s="304"/>
      <c r="M431" s="304"/>
      <c r="N431" s="304"/>
      <c r="O431" s="304"/>
      <c r="P431" s="304"/>
      <c r="Q431" s="304"/>
      <c r="R431" s="304"/>
      <c r="S431" s="304"/>
      <c r="T431" s="304"/>
      <c r="U431" s="304"/>
      <c r="V431" s="304"/>
      <c r="W431" s="304"/>
      <c r="X431" s="304"/>
      <c r="Y431" s="304"/>
      <c r="Z431" s="304"/>
      <c r="AA431" s="312" t="s">
        <v>99</v>
      </c>
      <c r="AB431" s="301"/>
      <c r="AC431" s="301"/>
      <c r="AD431" s="301"/>
      <c r="AE431" s="301"/>
      <c r="AF431" s="301"/>
      <c r="AG431" s="301"/>
      <c r="AH431" s="301"/>
      <c r="AI431" s="301"/>
      <c r="AJ431" s="301"/>
      <c r="AK431" s="301"/>
      <c r="AL431" s="301"/>
      <c r="AM431" s="301"/>
      <c r="AN431" s="295"/>
      <c r="AO431" s="293"/>
      <c r="AP431" s="293"/>
      <c r="AQ431" s="293"/>
      <c r="AR431" s="293"/>
      <c r="AS431" s="293"/>
      <c r="AT431" s="293"/>
      <c r="AU431" s="293"/>
      <c r="AV431" s="293"/>
      <c r="AW431" s="293"/>
      <c r="AX431" s="293"/>
      <c r="AY431" s="293"/>
      <c r="AZ431" s="293"/>
      <c r="BA431" s="293"/>
      <c r="BB431" s="293"/>
      <c r="BC431" s="293"/>
      <c r="BD431" s="293"/>
      <c r="BE431" s="293"/>
      <c r="BF431" s="293"/>
      <c r="BG431" s="293"/>
      <c r="BH431" s="293"/>
      <c r="BI431" s="293"/>
      <c r="BJ431" s="293"/>
      <c r="BK431" s="293"/>
      <c r="BL431" s="293"/>
      <c r="BM431" s="293"/>
      <c r="BN431" s="293"/>
      <c r="BO431" s="293"/>
      <c r="BP431" s="293"/>
      <c r="BQ431" s="293"/>
      <c r="BR431" s="293"/>
      <c r="BS431" s="293"/>
      <c r="BT431" s="293"/>
      <c r="BU431" s="293"/>
      <c r="BV431" s="293"/>
      <c r="BW431" s="293"/>
      <c r="BX431" s="293"/>
      <c r="BY431" s="293"/>
      <c r="BZ431" s="293"/>
      <c r="CA431" s="293"/>
      <c r="CB431" s="293"/>
      <c r="CC431" s="293"/>
      <c r="CD431" s="293"/>
      <c r="CE431" s="293"/>
      <c r="CF431" s="293"/>
      <c r="CG431" s="293"/>
      <c r="CH431" s="293"/>
      <c r="CI431" s="293"/>
      <c r="CJ431" s="293"/>
      <c r="CK431" s="293"/>
      <c r="CL431" s="293"/>
    </row>
    <row r="432" spans="1:90" s="211" customFormat="1">
      <c r="A432" s="304" t="s">
        <v>96</v>
      </c>
      <c r="B432" s="304"/>
      <c r="C432" s="304"/>
      <c r="D432" s="304"/>
      <c r="E432" s="304"/>
      <c r="F432" s="340">
        <v>41900</v>
      </c>
      <c r="G432" s="304"/>
      <c r="H432" s="303"/>
      <c r="I432" s="304"/>
      <c r="J432" s="304"/>
      <c r="K432" s="304"/>
      <c r="L432" s="304"/>
      <c r="M432" s="304"/>
      <c r="N432" s="304"/>
      <c r="O432" s="304"/>
      <c r="P432" s="304"/>
      <c r="Q432" s="304"/>
      <c r="R432" s="304"/>
      <c r="S432" s="304"/>
      <c r="T432" s="304"/>
      <c r="U432" s="304"/>
      <c r="V432" s="304"/>
      <c r="W432" s="304"/>
      <c r="X432" s="304"/>
      <c r="Y432" s="304"/>
      <c r="Z432" s="304"/>
      <c r="AA432" s="312" t="s">
        <v>99</v>
      </c>
      <c r="AB432" s="301"/>
      <c r="AC432" s="301"/>
      <c r="AD432" s="301"/>
      <c r="AE432" s="301"/>
      <c r="AF432" s="301"/>
      <c r="AG432" s="301"/>
      <c r="AH432" s="301"/>
      <c r="AI432" s="301"/>
      <c r="AJ432" s="301"/>
      <c r="AK432" s="301"/>
      <c r="AL432" s="301"/>
      <c r="AM432" s="301"/>
      <c r="AN432" s="295"/>
      <c r="AO432" s="293"/>
      <c r="AP432" s="293"/>
      <c r="AQ432" s="293"/>
      <c r="AR432" s="293"/>
      <c r="AS432" s="293"/>
      <c r="AT432" s="293"/>
      <c r="AU432" s="293"/>
      <c r="AV432" s="293"/>
      <c r="AW432" s="293"/>
      <c r="AX432" s="293"/>
      <c r="AY432" s="293"/>
      <c r="AZ432" s="293"/>
      <c r="BA432" s="293"/>
      <c r="BB432" s="293"/>
      <c r="BC432" s="293"/>
      <c r="BD432" s="293"/>
      <c r="BE432" s="293"/>
      <c r="BF432" s="293"/>
      <c r="BG432" s="293"/>
      <c r="BH432" s="293"/>
      <c r="BI432" s="293"/>
      <c r="BJ432" s="293"/>
      <c r="BK432" s="293"/>
      <c r="BL432" s="293"/>
      <c r="BM432" s="293"/>
      <c r="BN432" s="293"/>
      <c r="BO432" s="293"/>
      <c r="BP432" s="293"/>
      <c r="BQ432" s="293"/>
      <c r="BR432" s="293"/>
      <c r="BS432" s="293"/>
      <c r="BT432" s="293"/>
      <c r="BU432" s="293"/>
      <c r="BV432" s="293"/>
      <c r="BW432" s="293"/>
      <c r="BX432" s="293"/>
      <c r="BY432" s="293"/>
      <c r="BZ432" s="293"/>
      <c r="CA432" s="293"/>
      <c r="CB432" s="293"/>
      <c r="CC432" s="293"/>
      <c r="CD432" s="293"/>
      <c r="CE432" s="293"/>
      <c r="CF432" s="293"/>
      <c r="CG432" s="293"/>
      <c r="CH432" s="293"/>
      <c r="CI432" s="293"/>
      <c r="CJ432" s="293"/>
      <c r="CK432" s="293"/>
      <c r="CL432" s="293"/>
    </row>
    <row r="433" spans="1:90" s="211" customFormat="1">
      <c r="A433" s="304" t="s">
        <v>96</v>
      </c>
      <c r="B433" s="304"/>
      <c r="C433" s="304"/>
      <c r="D433" s="304"/>
      <c r="E433" s="304"/>
      <c r="F433" s="340">
        <v>41901</v>
      </c>
      <c r="G433" s="304"/>
      <c r="H433" s="304"/>
      <c r="I433" s="304"/>
      <c r="J433" s="304"/>
      <c r="K433" s="304"/>
      <c r="L433" s="304"/>
      <c r="M433" s="304"/>
      <c r="N433" s="304"/>
      <c r="O433" s="304"/>
      <c r="P433" s="304"/>
      <c r="Q433" s="304"/>
      <c r="R433" s="304"/>
      <c r="S433" s="304"/>
      <c r="T433" s="304"/>
      <c r="U433" s="304"/>
      <c r="V433" s="304"/>
      <c r="W433" s="304"/>
      <c r="X433" s="304"/>
      <c r="Y433" s="304"/>
      <c r="Z433" s="304"/>
      <c r="AA433" s="312" t="s">
        <v>99</v>
      </c>
      <c r="AB433" s="301"/>
      <c r="AC433" s="301"/>
      <c r="AD433" s="301"/>
      <c r="AE433" s="301"/>
      <c r="AF433" s="301"/>
      <c r="AG433" s="301"/>
      <c r="AH433" s="301"/>
      <c r="AI433" s="301"/>
      <c r="AJ433" s="301"/>
      <c r="AK433" s="301"/>
      <c r="AL433" s="301"/>
      <c r="AM433" s="301"/>
      <c r="AN433" s="295"/>
      <c r="AO433" s="293"/>
      <c r="AP433" s="293"/>
      <c r="AQ433" s="293"/>
      <c r="AR433" s="293"/>
      <c r="AS433" s="293"/>
      <c r="AT433" s="293"/>
      <c r="AU433" s="293"/>
      <c r="AV433" s="293"/>
      <c r="AW433" s="293"/>
      <c r="AX433" s="293"/>
      <c r="AY433" s="293"/>
      <c r="AZ433" s="293"/>
      <c r="BA433" s="293"/>
      <c r="BB433" s="293"/>
      <c r="BC433" s="293"/>
      <c r="BD433" s="293"/>
      <c r="BE433" s="293"/>
      <c r="BF433" s="293"/>
      <c r="BG433" s="293"/>
      <c r="BH433" s="293"/>
      <c r="BI433" s="293"/>
      <c r="BJ433" s="293"/>
      <c r="BK433" s="293"/>
      <c r="BL433" s="293"/>
      <c r="BM433" s="293"/>
      <c r="BN433" s="293"/>
      <c r="BO433" s="293"/>
      <c r="BP433" s="293"/>
      <c r="BQ433" s="293"/>
      <c r="BR433" s="293"/>
      <c r="BS433" s="293"/>
      <c r="BT433" s="293"/>
      <c r="BU433" s="293"/>
      <c r="BV433" s="293"/>
      <c r="BW433" s="293"/>
      <c r="BX433" s="293"/>
      <c r="BY433" s="293"/>
      <c r="BZ433" s="293"/>
      <c r="CA433" s="293"/>
      <c r="CB433" s="293"/>
      <c r="CC433" s="293"/>
      <c r="CD433" s="293"/>
      <c r="CE433" s="293"/>
      <c r="CF433" s="293"/>
      <c r="CG433" s="293"/>
      <c r="CH433" s="293"/>
      <c r="CI433" s="293"/>
      <c r="CJ433" s="293"/>
      <c r="CK433" s="293"/>
      <c r="CL433" s="293"/>
    </row>
    <row r="434" spans="1:90" s="211" customFormat="1">
      <c r="A434" s="304" t="s">
        <v>96</v>
      </c>
      <c r="B434" s="304"/>
      <c r="C434" s="304"/>
      <c r="D434" s="304"/>
      <c r="E434" s="304"/>
      <c r="F434" s="340">
        <v>41902</v>
      </c>
      <c r="G434" s="304"/>
      <c r="H434" s="304"/>
      <c r="I434" s="304"/>
      <c r="J434" s="304"/>
      <c r="K434" s="304"/>
      <c r="L434" s="304"/>
      <c r="M434" s="304"/>
      <c r="N434" s="304"/>
      <c r="O434" s="304"/>
      <c r="P434" s="304"/>
      <c r="Q434" s="304"/>
      <c r="R434" s="304"/>
      <c r="S434" s="304"/>
      <c r="T434" s="304"/>
      <c r="U434" s="304"/>
      <c r="V434" s="304"/>
      <c r="W434" s="304"/>
      <c r="X434" s="304"/>
      <c r="Y434" s="304"/>
      <c r="Z434" s="304"/>
      <c r="AA434" s="312" t="s">
        <v>99</v>
      </c>
      <c r="AB434" s="301"/>
      <c r="AC434" s="301"/>
      <c r="AD434" s="301"/>
      <c r="AE434" s="301"/>
      <c r="AF434" s="301"/>
      <c r="AG434" s="301"/>
      <c r="AH434" s="301"/>
      <c r="AI434" s="301"/>
      <c r="AJ434" s="301"/>
      <c r="AK434" s="301"/>
      <c r="AL434" s="301"/>
      <c r="AM434" s="301"/>
      <c r="AN434" s="295"/>
      <c r="AO434" s="293"/>
      <c r="AP434" s="293"/>
      <c r="AQ434" s="293"/>
      <c r="AR434" s="293"/>
      <c r="AS434" s="293"/>
      <c r="AT434" s="293"/>
      <c r="AU434" s="293"/>
      <c r="AV434" s="293"/>
      <c r="AW434" s="293"/>
      <c r="AX434" s="293"/>
      <c r="AY434" s="293"/>
      <c r="AZ434" s="293"/>
      <c r="BA434" s="293"/>
      <c r="BB434" s="293"/>
      <c r="BC434" s="293"/>
      <c r="BD434" s="293"/>
      <c r="BE434" s="293"/>
      <c r="BF434" s="293"/>
      <c r="BG434" s="293"/>
      <c r="BH434" s="293"/>
      <c r="BI434" s="293"/>
      <c r="BJ434" s="293"/>
      <c r="BK434" s="293"/>
      <c r="BL434" s="293"/>
      <c r="BM434" s="293"/>
      <c r="BN434" s="293"/>
      <c r="BO434" s="293"/>
      <c r="BP434" s="293"/>
      <c r="BQ434" s="293"/>
      <c r="BR434" s="293"/>
      <c r="BS434" s="293"/>
      <c r="BT434" s="293"/>
      <c r="BU434" s="293"/>
      <c r="BV434" s="293"/>
      <c r="BW434" s="293"/>
      <c r="BX434" s="293"/>
      <c r="BY434" s="293"/>
      <c r="BZ434" s="293"/>
      <c r="CA434" s="293"/>
      <c r="CB434" s="293"/>
      <c r="CC434" s="293"/>
      <c r="CD434" s="293"/>
      <c r="CE434" s="293"/>
      <c r="CF434" s="293"/>
      <c r="CG434" s="293"/>
      <c r="CH434" s="293"/>
      <c r="CI434" s="293"/>
      <c r="CJ434" s="293"/>
      <c r="CK434" s="293"/>
      <c r="CL434" s="293"/>
    </row>
    <row r="435" spans="1:90" s="211" customFormat="1">
      <c r="A435" s="304" t="s">
        <v>96</v>
      </c>
      <c r="B435" s="304"/>
      <c r="C435" s="304"/>
      <c r="D435" s="304"/>
      <c r="E435" s="304"/>
      <c r="F435" s="340">
        <v>41903</v>
      </c>
      <c r="G435" s="304"/>
      <c r="H435" s="304"/>
      <c r="I435" s="304"/>
      <c r="J435" s="304"/>
      <c r="K435" s="304"/>
      <c r="L435" s="304"/>
      <c r="M435" s="304"/>
      <c r="N435" s="304"/>
      <c r="O435" s="304"/>
      <c r="P435" s="304"/>
      <c r="Q435" s="304"/>
      <c r="R435" s="304"/>
      <c r="S435" s="304"/>
      <c r="T435" s="304"/>
      <c r="U435" s="304"/>
      <c r="V435" s="304"/>
      <c r="W435" s="304"/>
      <c r="X435" s="304"/>
      <c r="Y435" s="304"/>
      <c r="Z435" s="304"/>
      <c r="AA435" s="312" t="s">
        <v>99</v>
      </c>
      <c r="AB435" s="301"/>
      <c r="AC435" s="301"/>
      <c r="AD435" s="301"/>
      <c r="AE435" s="301"/>
      <c r="AF435" s="301"/>
      <c r="AG435" s="301"/>
      <c r="AH435" s="301"/>
      <c r="AI435" s="301"/>
      <c r="AJ435" s="301"/>
      <c r="AK435" s="301"/>
      <c r="AL435" s="301"/>
      <c r="AM435" s="301"/>
      <c r="AN435" s="295"/>
      <c r="AO435" s="293"/>
      <c r="AP435" s="293"/>
      <c r="AQ435" s="293"/>
      <c r="AR435" s="293"/>
      <c r="AS435" s="293"/>
      <c r="AT435" s="293"/>
      <c r="AU435" s="293"/>
      <c r="AV435" s="293"/>
      <c r="AW435" s="293"/>
      <c r="AX435" s="293"/>
      <c r="AY435" s="293"/>
      <c r="AZ435" s="293"/>
      <c r="BA435" s="293"/>
      <c r="BB435" s="293"/>
      <c r="BC435" s="293"/>
      <c r="BD435" s="293"/>
      <c r="BE435" s="293"/>
      <c r="BF435" s="293"/>
      <c r="BG435" s="293"/>
      <c r="BH435" s="293"/>
      <c r="BI435" s="293"/>
      <c r="BJ435" s="293"/>
      <c r="BK435" s="293"/>
      <c r="BL435" s="293"/>
      <c r="BM435" s="293"/>
      <c r="BN435" s="293"/>
      <c r="BO435" s="293"/>
      <c r="BP435" s="293"/>
      <c r="BQ435" s="293"/>
      <c r="BR435" s="293"/>
      <c r="BS435" s="293"/>
      <c r="BT435" s="293"/>
      <c r="BU435" s="293"/>
      <c r="BV435" s="293"/>
      <c r="BW435" s="293"/>
      <c r="BX435" s="293"/>
      <c r="BY435" s="293"/>
      <c r="BZ435" s="293"/>
      <c r="CA435" s="293"/>
      <c r="CB435" s="293"/>
      <c r="CC435" s="293"/>
      <c r="CD435" s="293"/>
      <c r="CE435" s="293"/>
      <c r="CF435" s="293"/>
      <c r="CG435" s="293"/>
      <c r="CH435" s="293"/>
      <c r="CI435" s="293"/>
      <c r="CJ435" s="293"/>
      <c r="CK435" s="293"/>
      <c r="CL435" s="293"/>
    </row>
    <row r="436" spans="1:90" s="211" customFormat="1">
      <c r="A436" s="304" t="s">
        <v>96</v>
      </c>
      <c r="B436" s="304"/>
      <c r="C436" s="304"/>
      <c r="D436" s="304"/>
      <c r="E436" s="304"/>
      <c r="F436" s="340">
        <v>41904</v>
      </c>
      <c r="G436" s="304"/>
      <c r="H436" s="304"/>
      <c r="I436" s="304"/>
      <c r="J436" s="304"/>
      <c r="K436" s="304"/>
      <c r="L436" s="304"/>
      <c r="M436" s="304"/>
      <c r="N436" s="304"/>
      <c r="O436" s="304"/>
      <c r="P436" s="304"/>
      <c r="Q436" s="304"/>
      <c r="R436" s="304"/>
      <c r="S436" s="304"/>
      <c r="T436" s="304"/>
      <c r="U436" s="304"/>
      <c r="V436" s="304"/>
      <c r="W436" s="304"/>
      <c r="X436" s="304"/>
      <c r="Y436" s="304"/>
      <c r="Z436" s="304"/>
      <c r="AA436" s="312" t="s">
        <v>99</v>
      </c>
      <c r="AB436" s="301"/>
      <c r="AC436" s="301"/>
      <c r="AD436" s="301"/>
      <c r="AE436" s="301"/>
      <c r="AF436" s="301"/>
      <c r="AG436" s="301"/>
      <c r="AH436" s="301"/>
      <c r="AI436" s="301"/>
      <c r="AJ436" s="301"/>
      <c r="AK436" s="301"/>
      <c r="AL436" s="301"/>
      <c r="AM436" s="301"/>
      <c r="AN436" s="295"/>
      <c r="AO436" s="293"/>
      <c r="AP436" s="293"/>
      <c r="AQ436" s="293"/>
      <c r="AR436" s="293"/>
      <c r="AS436" s="293"/>
      <c r="AT436" s="293"/>
      <c r="AU436" s="293"/>
      <c r="AV436" s="293"/>
      <c r="AW436" s="293"/>
      <c r="AX436" s="293"/>
      <c r="AY436" s="293"/>
      <c r="AZ436" s="293"/>
      <c r="BA436" s="293"/>
      <c r="BB436" s="293"/>
      <c r="BC436" s="293"/>
      <c r="BD436" s="293"/>
      <c r="BE436" s="293"/>
      <c r="BF436" s="293"/>
      <c r="BG436" s="293"/>
      <c r="BH436" s="293"/>
      <c r="BI436" s="293"/>
      <c r="BJ436" s="293"/>
      <c r="BK436" s="293"/>
      <c r="BL436" s="293"/>
      <c r="BM436" s="293"/>
      <c r="BN436" s="293"/>
      <c r="BO436" s="293"/>
      <c r="BP436" s="293"/>
      <c r="BQ436" s="293"/>
      <c r="BR436" s="293"/>
      <c r="BS436" s="293"/>
      <c r="BT436" s="293"/>
      <c r="BU436" s="293"/>
      <c r="BV436" s="293"/>
      <c r="BW436" s="293"/>
      <c r="BX436" s="293"/>
      <c r="BY436" s="293"/>
      <c r="BZ436" s="293"/>
      <c r="CA436" s="293"/>
      <c r="CB436" s="293"/>
      <c r="CC436" s="293"/>
      <c r="CD436" s="293"/>
      <c r="CE436" s="293"/>
      <c r="CF436" s="293"/>
      <c r="CG436" s="293"/>
      <c r="CH436" s="293"/>
      <c r="CI436" s="293"/>
      <c r="CJ436" s="293"/>
      <c r="CK436" s="293"/>
      <c r="CL436" s="293"/>
    </row>
    <row r="437" spans="1:90" s="211" customFormat="1">
      <c r="A437" s="304" t="s">
        <v>96</v>
      </c>
      <c r="B437" s="304"/>
      <c r="C437" s="304"/>
      <c r="D437" s="304"/>
      <c r="E437" s="304"/>
      <c r="F437" s="340">
        <v>41905</v>
      </c>
      <c r="G437" s="304"/>
      <c r="H437" s="304"/>
      <c r="I437" s="304"/>
      <c r="J437" s="304"/>
      <c r="K437" s="304"/>
      <c r="L437" s="304"/>
      <c r="M437" s="304"/>
      <c r="N437" s="304"/>
      <c r="O437" s="304"/>
      <c r="P437" s="304"/>
      <c r="Q437" s="304"/>
      <c r="R437" s="304"/>
      <c r="S437" s="304"/>
      <c r="T437" s="304"/>
      <c r="U437" s="304"/>
      <c r="V437" s="304"/>
      <c r="W437" s="304"/>
      <c r="X437" s="304"/>
      <c r="Y437" s="304"/>
      <c r="Z437" s="304"/>
      <c r="AA437" s="312" t="s">
        <v>99</v>
      </c>
      <c r="AB437" s="301"/>
      <c r="AC437" s="301"/>
      <c r="AD437" s="301"/>
      <c r="AE437" s="301"/>
      <c r="AF437" s="301"/>
      <c r="AG437" s="301"/>
      <c r="AH437" s="301"/>
      <c r="AI437" s="301"/>
      <c r="AJ437" s="301"/>
      <c r="AK437" s="301"/>
      <c r="AL437" s="301"/>
      <c r="AM437" s="301"/>
      <c r="AN437" s="295"/>
      <c r="AO437" s="293"/>
      <c r="AP437" s="293"/>
      <c r="AQ437" s="293"/>
      <c r="AR437" s="293"/>
      <c r="AS437" s="293"/>
      <c r="AT437" s="293"/>
      <c r="AU437" s="293"/>
      <c r="AV437" s="293"/>
      <c r="AW437" s="293"/>
      <c r="AX437" s="293"/>
      <c r="AY437" s="293"/>
      <c r="AZ437" s="293"/>
      <c r="BA437" s="293"/>
      <c r="BB437" s="293"/>
      <c r="BC437" s="293"/>
      <c r="BD437" s="293"/>
      <c r="BE437" s="293"/>
      <c r="BF437" s="293"/>
      <c r="BG437" s="293"/>
      <c r="BH437" s="293"/>
      <c r="BI437" s="293"/>
      <c r="BJ437" s="293"/>
      <c r="BK437" s="293"/>
      <c r="BL437" s="293"/>
      <c r="BM437" s="293"/>
      <c r="BN437" s="293"/>
      <c r="BO437" s="293"/>
      <c r="BP437" s="293"/>
      <c r="BQ437" s="293"/>
      <c r="BR437" s="293"/>
      <c r="BS437" s="293"/>
      <c r="BT437" s="293"/>
      <c r="BU437" s="293"/>
      <c r="BV437" s="293"/>
      <c r="BW437" s="293"/>
      <c r="BX437" s="293"/>
      <c r="BY437" s="293"/>
      <c r="BZ437" s="293"/>
      <c r="CA437" s="293"/>
      <c r="CB437" s="293"/>
      <c r="CC437" s="293"/>
      <c r="CD437" s="293"/>
      <c r="CE437" s="293"/>
      <c r="CF437" s="293"/>
      <c r="CG437" s="293"/>
      <c r="CH437" s="293"/>
      <c r="CI437" s="293"/>
      <c r="CJ437" s="293"/>
      <c r="CK437" s="293"/>
      <c r="CL437" s="293"/>
    </row>
    <row r="438" spans="1:90" s="211" customFormat="1">
      <c r="A438" s="304" t="s">
        <v>96</v>
      </c>
      <c r="B438" s="304"/>
      <c r="C438" s="304"/>
      <c r="D438" s="304"/>
      <c r="E438" s="304"/>
      <c r="F438" s="340">
        <v>41906</v>
      </c>
      <c r="G438" s="304"/>
      <c r="H438" s="304"/>
      <c r="I438" s="304"/>
      <c r="J438" s="304"/>
      <c r="K438" s="304"/>
      <c r="L438" s="304"/>
      <c r="M438" s="304"/>
      <c r="N438" s="304"/>
      <c r="O438" s="304"/>
      <c r="P438" s="304"/>
      <c r="Q438" s="304"/>
      <c r="R438" s="304"/>
      <c r="S438" s="304"/>
      <c r="T438" s="304"/>
      <c r="U438" s="304"/>
      <c r="V438" s="304"/>
      <c r="W438" s="304"/>
      <c r="X438" s="304"/>
      <c r="Y438" s="304"/>
      <c r="Z438" s="304"/>
      <c r="AA438" s="312" t="s">
        <v>99</v>
      </c>
      <c r="AB438" s="301"/>
      <c r="AC438" s="301"/>
      <c r="AD438" s="301"/>
      <c r="AE438" s="301"/>
      <c r="AF438" s="301"/>
      <c r="AG438" s="301"/>
      <c r="AH438" s="301"/>
      <c r="AI438" s="301"/>
      <c r="AJ438" s="301"/>
      <c r="AK438" s="301"/>
      <c r="AL438" s="301"/>
      <c r="AM438" s="301"/>
      <c r="AN438" s="295"/>
      <c r="AO438" s="293"/>
      <c r="AP438" s="293"/>
      <c r="AQ438" s="293"/>
      <c r="AR438" s="293"/>
      <c r="AS438" s="293"/>
      <c r="AT438" s="293"/>
      <c r="AU438" s="293"/>
      <c r="AV438" s="293"/>
      <c r="AW438" s="293"/>
      <c r="AX438" s="293"/>
      <c r="AY438" s="293"/>
      <c r="AZ438" s="293"/>
      <c r="BA438" s="293"/>
      <c r="BB438" s="293"/>
      <c r="BC438" s="293"/>
      <c r="BD438" s="293"/>
      <c r="BE438" s="293"/>
      <c r="BF438" s="293"/>
      <c r="BG438" s="293"/>
      <c r="BH438" s="293"/>
      <c r="BI438" s="293"/>
      <c r="BJ438" s="293"/>
      <c r="BK438" s="293"/>
      <c r="BL438" s="293"/>
      <c r="BM438" s="293"/>
      <c r="BN438" s="293"/>
      <c r="BO438" s="293"/>
      <c r="BP438" s="293"/>
      <c r="BQ438" s="293"/>
      <c r="BR438" s="293"/>
      <c r="BS438" s="293"/>
      <c r="BT438" s="293"/>
      <c r="BU438" s="293"/>
      <c r="BV438" s="293"/>
      <c r="BW438" s="293"/>
      <c r="BX438" s="293"/>
      <c r="BY438" s="293"/>
      <c r="BZ438" s="293"/>
      <c r="CA438" s="293"/>
      <c r="CB438" s="293"/>
      <c r="CC438" s="293"/>
      <c r="CD438" s="293"/>
      <c r="CE438" s="293"/>
      <c r="CF438" s="293"/>
      <c r="CG438" s="293"/>
      <c r="CH438" s="293"/>
      <c r="CI438" s="293"/>
      <c r="CJ438" s="293"/>
      <c r="CK438" s="293"/>
      <c r="CL438" s="293"/>
    </row>
    <row r="439" spans="1:90" s="211" customFormat="1">
      <c r="A439" s="304" t="s">
        <v>96</v>
      </c>
      <c r="B439" s="304"/>
      <c r="C439" s="304"/>
      <c r="D439" s="304"/>
      <c r="E439" s="304"/>
      <c r="F439" s="340">
        <v>41907</v>
      </c>
      <c r="G439" s="304"/>
      <c r="H439" s="304"/>
      <c r="I439" s="304"/>
      <c r="J439" s="304"/>
      <c r="K439" s="304"/>
      <c r="L439" s="304"/>
      <c r="M439" s="304"/>
      <c r="N439" s="304"/>
      <c r="O439" s="304"/>
      <c r="P439" s="304"/>
      <c r="Q439" s="304"/>
      <c r="R439" s="304"/>
      <c r="S439" s="304"/>
      <c r="T439" s="304"/>
      <c r="U439" s="304"/>
      <c r="V439" s="304"/>
      <c r="W439" s="304"/>
      <c r="X439" s="304"/>
      <c r="Y439" s="304"/>
      <c r="Z439" s="304"/>
      <c r="AA439" s="312" t="s">
        <v>99</v>
      </c>
      <c r="AB439" s="301"/>
      <c r="AC439" s="301"/>
      <c r="AD439" s="301"/>
      <c r="AE439" s="301"/>
      <c r="AF439" s="301"/>
      <c r="AG439" s="301"/>
      <c r="AH439" s="301"/>
      <c r="AI439" s="301"/>
      <c r="AJ439" s="301"/>
      <c r="AK439" s="301"/>
      <c r="AL439" s="301"/>
      <c r="AM439" s="301"/>
      <c r="AN439" s="295"/>
      <c r="AO439" s="293"/>
      <c r="AP439" s="293"/>
      <c r="AQ439" s="293"/>
      <c r="AR439" s="293"/>
      <c r="AS439" s="293"/>
      <c r="AT439" s="293"/>
      <c r="AU439" s="293"/>
      <c r="AV439" s="293"/>
      <c r="AW439" s="293"/>
      <c r="AX439" s="293"/>
      <c r="AY439" s="293"/>
      <c r="AZ439" s="293"/>
      <c r="BA439" s="293"/>
      <c r="BB439" s="293"/>
      <c r="BC439" s="293"/>
      <c r="BD439" s="293"/>
      <c r="BE439" s="293"/>
      <c r="BF439" s="293"/>
      <c r="BG439" s="293"/>
      <c r="BH439" s="293"/>
      <c r="BI439" s="293"/>
      <c r="BJ439" s="293"/>
      <c r="BK439" s="293"/>
      <c r="BL439" s="293"/>
      <c r="BM439" s="293"/>
      <c r="BN439" s="293"/>
      <c r="BO439" s="293"/>
      <c r="BP439" s="293"/>
      <c r="BQ439" s="293"/>
      <c r="BR439" s="293"/>
      <c r="BS439" s="293"/>
      <c r="BT439" s="293"/>
      <c r="BU439" s="293"/>
      <c r="BV439" s="293"/>
      <c r="BW439" s="293"/>
      <c r="BX439" s="293"/>
      <c r="BY439" s="293"/>
      <c r="BZ439" s="293"/>
      <c r="CA439" s="293"/>
      <c r="CB439" s="293"/>
      <c r="CC439" s="293"/>
      <c r="CD439" s="293"/>
      <c r="CE439" s="293"/>
      <c r="CF439" s="293"/>
      <c r="CG439" s="293"/>
      <c r="CH439" s="293"/>
      <c r="CI439" s="293"/>
      <c r="CJ439" s="293"/>
      <c r="CK439" s="293"/>
      <c r="CL439" s="293"/>
    </row>
    <row r="440" spans="1:90" s="211" customFormat="1">
      <c r="A440" s="304" t="s">
        <v>96</v>
      </c>
      <c r="B440" s="304"/>
      <c r="C440" s="304"/>
      <c r="D440" s="304"/>
      <c r="E440" s="304"/>
      <c r="F440" s="340">
        <v>41908</v>
      </c>
      <c r="G440" s="304"/>
      <c r="H440" s="304"/>
      <c r="I440" s="304"/>
      <c r="J440" s="304"/>
      <c r="K440" s="304"/>
      <c r="L440" s="304"/>
      <c r="M440" s="304"/>
      <c r="N440" s="304"/>
      <c r="O440" s="304"/>
      <c r="P440" s="304"/>
      <c r="Q440" s="304"/>
      <c r="R440" s="304"/>
      <c r="S440" s="304"/>
      <c r="T440" s="304"/>
      <c r="U440" s="304"/>
      <c r="V440" s="304"/>
      <c r="W440" s="304"/>
      <c r="X440" s="304"/>
      <c r="Y440" s="304"/>
      <c r="Z440" s="304"/>
      <c r="AA440" s="312" t="s">
        <v>99</v>
      </c>
      <c r="AB440" s="301"/>
      <c r="AC440" s="301"/>
      <c r="AD440" s="301"/>
      <c r="AE440" s="301"/>
      <c r="AF440" s="301"/>
      <c r="AG440" s="301"/>
      <c r="AH440" s="301"/>
      <c r="AI440" s="301"/>
      <c r="AJ440" s="301"/>
      <c r="AK440" s="301"/>
      <c r="AL440" s="301"/>
      <c r="AM440" s="301"/>
      <c r="AN440" s="295"/>
      <c r="AO440" s="293"/>
      <c r="AP440" s="293"/>
      <c r="AQ440" s="293"/>
      <c r="AR440" s="293"/>
      <c r="AS440" s="293"/>
      <c r="AT440" s="293"/>
      <c r="AU440" s="293"/>
      <c r="AV440" s="293"/>
      <c r="AW440" s="293"/>
      <c r="AX440" s="293"/>
      <c r="AY440" s="293"/>
      <c r="AZ440" s="293"/>
      <c r="BA440" s="293"/>
      <c r="BB440" s="293"/>
      <c r="BC440" s="293"/>
      <c r="BD440" s="293"/>
      <c r="BE440" s="293"/>
      <c r="BF440" s="293"/>
      <c r="BG440" s="293"/>
      <c r="BH440" s="293"/>
      <c r="BI440" s="293"/>
      <c r="BJ440" s="293"/>
      <c r="BK440" s="293"/>
      <c r="BL440" s="293"/>
      <c r="BM440" s="293"/>
      <c r="BN440" s="293"/>
      <c r="BO440" s="293"/>
      <c r="BP440" s="293"/>
      <c r="BQ440" s="293"/>
      <c r="BR440" s="293"/>
      <c r="BS440" s="293"/>
      <c r="BT440" s="293"/>
      <c r="BU440" s="293"/>
      <c r="BV440" s="293"/>
      <c r="BW440" s="293"/>
      <c r="BX440" s="293"/>
      <c r="BY440" s="293"/>
      <c r="BZ440" s="293"/>
      <c r="CA440" s="293"/>
      <c r="CB440" s="293"/>
      <c r="CC440" s="293"/>
      <c r="CD440" s="293"/>
      <c r="CE440" s="293"/>
      <c r="CF440" s="293"/>
      <c r="CG440" s="293"/>
      <c r="CH440" s="293"/>
      <c r="CI440" s="293"/>
      <c r="CJ440" s="293"/>
      <c r="CK440" s="293"/>
      <c r="CL440" s="293"/>
    </row>
    <row r="441" spans="1:90" s="211" customFormat="1">
      <c r="A441" s="304" t="s">
        <v>96</v>
      </c>
      <c r="B441" s="304"/>
      <c r="C441" s="304"/>
      <c r="D441" s="304"/>
      <c r="E441" s="304"/>
      <c r="F441" s="340">
        <v>41909</v>
      </c>
      <c r="G441" s="304"/>
      <c r="H441" s="304"/>
      <c r="I441" s="304"/>
      <c r="J441" s="304"/>
      <c r="K441" s="304"/>
      <c r="L441" s="304"/>
      <c r="M441" s="304"/>
      <c r="N441" s="304"/>
      <c r="O441" s="304"/>
      <c r="P441" s="304"/>
      <c r="Q441" s="304"/>
      <c r="R441" s="304"/>
      <c r="S441" s="304"/>
      <c r="T441" s="304"/>
      <c r="U441" s="304"/>
      <c r="V441" s="304"/>
      <c r="W441" s="304"/>
      <c r="X441" s="304"/>
      <c r="Y441" s="304"/>
      <c r="Z441" s="304"/>
      <c r="AA441" s="312" t="s">
        <v>99</v>
      </c>
      <c r="AB441" s="301"/>
      <c r="AC441" s="301"/>
      <c r="AD441" s="301"/>
      <c r="AE441" s="301"/>
      <c r="AF441" s="301"/>
      <c r="AG441" s="301"/>
      <c r="AH441" s="301"/>
      <c r="AI441" s="301"/>
      <c r="AJ441" s="301"/>
      <c r="AK441" s="301"/>
      <c r="AL441" s="301"/>
      <c r="AM441" s="301"/>
      <c r="AN441" s="295"/>
      <c r="AO441" s="293"/>
      <c r="AP441" s="293"/>
      <c r="AQ441" s="293"/>
      <c r="AR441" s="293"/>
      <c r="AS441" s="293"/>
      <c r="AT441" s="293"/>
      <c r="AU441" s="293"/>
      <c r="AV441" s="293"/>
      <c r="AW441" s="293"/>
      <c r="AX441" s="293"/>
      <c r="AY441" s="293"/>
      <c r="AZ441" s="293"/>
      <c r="BA441" s="293"/>
      <c r="BB441" s="293"/>
      <c r="BC441" s="293"/>
      <c r="BD441" s="293"/>
      <c r="BE441" s="293"/>
      <c r="BF441" s="293"/>
      <c r="BG441" s="293"/>
      <c r="BH441" s="293"/>
      <c r="BI441" s="293"/>
      <c r="BJ441" s="293"/>
      <c r="BK441" s="293"/>
      <c r="BL441" s="293"/>
      <c r="BM441" s="293"/>
      <c r="BN441" s="293"/>
      <c r="BO441" s="293"/>
      <c r="BP441" s="293"/>
      <c r="BQ441" s="293"/>
      <c r="BR441" s="293"/>
      <c r="BS441" s="293"/>
      <c r="BT441" s="293"/>
      <c r="BU441" s="293"/>
      <c r="BV441" s="293"/>
      <c r="BW441" s="293"/>
      <c r="BX441" s="293"/>
      <c r="BY441" s="293"/>
      <c r="BZ441" s="293"/>
      <c r="CA441" s="293"/>
      <c r="CB441" s="293"/>
      <c r="CC441" s="293"/>
      <c r="CD441" s="293"/>
      <c r="CE441" s="293"/>
      <c r="CF441" s="293"/>
      <c r="CG441" s="293"/>
      <c r="CH441" s="293"/>
      <c r="CI441" s="293"/>
      <c r="CJ441" s="293"/>
      <c r="CK441" s="293"/>
      <c r="CL441" s="293"/>
    </row>
    <row r="442" spans="1:90" s="211" customFormat="1">
      <c r="A442" s="304" t="s">
        <v>96</v>
      </c>
      <c r="B442" s="304"/>
      <c r="C442" s="304"/>
      <c r="D442" s="304"/>
      <c r="E442" s="304"/>
      <c r="F442" s="340">
        <v>41910</v>
      </c>
      <c r="G442" s="304"/>
      <c r="H442" s="304"/>
      <c r="I442" s="304"/>
      <c r="J442" s="304"/>
      <c r="K442" s="304"/>
      <c r="L442" s="304"/>
      <c r="M442" s="304"/>
      <c r="N442" s="304"/>
      <c r="O442" s="304"/>
      <c r="P442" s="304"/>
      <c r="Q442" s="304"/>
      <c r="R442" s="304"/>
      <c r="S442" s="304"/>
      <c r="T442" s="304"/>
      <c r="U442" s="304"/>
      <c r="V442" s="304"/>
      <c r="W442" s="304"/>
      <c r="X442" s="304"/>
      <c r="Y442" s="304"/>
      <c r="Z442" s="304"/>
      <c r="AA442" s="312" t="s">
        <v>99</v>
      </c>
      <c r="AB442" s="301"/>
      <c r="AC442" s="301"/>
      <c r="AD442" s="301"/>
      <c r="AE442" s="301"/>
      <c r="AF442" s="301"/>
      <c r="AG442" s="301"/>
      <c r="AH442" s="301"/>
      <c r="AI442" s="301"/>
      <c r="AJ442" s="301"/>
      <c r="AK442" s="301"/>
      <c r="AL442" s="301"/>
      <c r="AM442" s="301"/>
      <c r="AN442" s="295"/>
      <c r="AO442" s="293"/>
      <c r="AP442" s="293"/>
      <c r="AQ442" s="293"/>
      <c r="AR442" s="293"/>
      <c r="AS442" s="293"/>
      <c r="AT442" s="293"/>
      <c r="AU442" s="293"/>
      <c r="AV442" s="293"/>
      <c r="AW442" s="293"/>
      <c r="AX442" s="293"/>
      <c r="AY442" s="293"/>
      <c r="AZ442" s="293"/>
      <c r="BA442" s="293"/>
      <c r="BB442" s="293"/>
      <c r="BC442" s="293"/>
      <c r="BD442" s="293"/>
      <c r="BE442" s="293"/>
      <c r="BF442" s="293"/>
      <c r="BG442" s="293"/>
      <c r="BH442" s="293"/>
      <c r="BI442" s="293"/>
      <c r="BJ442" s="293"/>
      <c r="BK442" s="293"/>
      <c r="BL442" s="293"/>
      <c r="BM442" s="293"/>
      <c r="BN442" s="293"/>
      <c r="BO442" s="293"/>
      <c r="BP442" s="293"/>
      <c r="BQ442" s="293"/>
      <c r="BR442" s="293"/>
      <c r="BS442" s="293"/>
      <c r="BT442" s="293"/>
      <c r="BU442" s="293"/>
      <c r="BV442" s="293"/>
      <c r="BW442" s="293"/>
      <c r="BX442" s="293"/>
      <c r="BY442" s="293"/>
      <c r="BZ442" s="293"/>
      <c r="CA442" s="293"/>
      <c r="CB442" s="293"/>
      <c r="CC442" s="293"/>
      <c r="CD442" s="293"/>
      <c r="CE442" s="293"/>
      <c r="CF442" s="293"/>
      <c r="CG442" s="293"/>
      <c r="CH442" s="293"/>
      <c r="CI442" s="293"/>
      <c r="CJ442" s="293"/>
      <c r="CK442" s="293"/>
      <c r="CL442" s="293"/>
    </row>
    <row r="443" spans="1:90" s="211" customFormat="1">
      <c r="A443" s="304" t="s">
        <v>96</v>
      </c>
      <c r="B443" s="304"/>
      <c r="C443" s="304"/>
      <c r="D443" s="304"/>
      <c r="E443" s="304"/>
      <c r="F443" s="340">
        <v>41911</v>
      </c>
      <c r="G443" s="304"/>
      <c r="H443" s="304"/>
      <c r="I443" s="304"/>
      <c r="J443" s="304"/>
      <c r="K443" s="304"/>
      <c r="L443" s="304"/>
      <c r="M443" s="304"/>
      <c r="N443" s="304"/>
      <c r="O443" s="304"/>
      <c r="P443" s="304"/>
      <c r="Q443" s="304"/>
      <c r="R443" s="304"/>
      <c r="S443" s="304"/>
      <c r="T443" s="304"/>
      <c r="U443" s="304"/>
      <c r="V443" s="304"/>
      <c r="W443" s="304"/>
      <c r="X443" s="304"/>
      <c r="Y443" s="304"/>
      <c r="Z443" s="304"/>
      <c r="AA443" s="312" t="s">
        <v>99</v>
      </c>
      <c r="AB443" s="301"/>
      <c r="AC443" s="301"/>
      <c r="AD443" s="301"/>
      <c r="AE443" s="301"/>
      <c r="AF443" s="301"/>
      <c r="AG443" s="301"/>
      <c r="AH443" s="301"/>
      <c r="AI443" s="301"/>
      <c r="AJ443" s="301"/>
      <c r="AK443" s="301"/>
      <c r="AL443" s="301"/>
      <c r="AM443" s="301"/>
      <c r="AN443" s="295"/>
      <c r="AO443" s="293"/>
      <c r="AP443" s="293"/>
      <c r="AQ443" s="293"/>
      <c r="AR443" s="293"/>
      <c r="AS443" s="293"/>
      <c r="AT443" s="293"/>
      <c r="AU443" s="293"/>
      <c r="AV443" s="293"/>
      <c r="AW443" s="293"/>
      <c r="AX443" s="293"/>
      <c r="AY443" s="293"/>
      <c r="AZ443" s="293"/>
      <c r="BA443" s="293"/>
      <c r="BB443" s="293"/>
      <c r="BC443" s="293"/>
      <c r="BD443" s="293"/>
      <c r="BE443" s="293"/>
      <c r="BF443" s="293"/>
      <c r="BG443" s="293"/>
      <c r="BH443" s="293"/>
      <c r="BI443" s="293"/>
      <c r="BJ443" s="293"/>
      <c r="BK443" s="293"/>
      <c r="BL443" s="293"/>
      <c r="BM443" s="293"/>
      <c r="BN443" s="293"/>
      <c r="BO443" s="293"/>
      <c r="BP443" s="293"/>
      <c r="BQ443" s="293"/>
      <c r="BR443" s="293"/>
      <c r="BS443" s="293"/>
      <c r="BT443" s="293"/>
      <c r="BU443" s="293"/>
      <c r="BV443" s="293"/>
      <c r="BW443" s="293"/>
      <c r="BX443" s="293"/>
      <c r="BY443" s="293"/>
      <c r="BZ443" s="293"/>
      <c r="CA443" s="293"/>
      <c r="CB443" s="293"/>
      <c r="CC443" s="293"/>
      <c r="CD443" s="293"/>
      <c r="CE443" s="293"/>
      <c r="CF443" s="293"/>
      <c r="CG443" s="293"/>
      <c r="CH443" s="293"/>
      <c r="CI443" s="293"/>
      <c r="CJ443" s="293"/>
      <c r="CK443" s="293"/>
      <c r="CL443" s="293"/>
    </row>
    <row r="444" spans="1:90" s="211" customFormat="1">
      <c r="A444" s="304" t="s">
        <v>96</v>
      </c>
      <c r="B444" s="304"/>
      <c r="C444" s="304"/>
      <c r="D444" s="304"/>
      <c r="E444" s="304"/>
      <c r="F444" s="340">
        <v>41912</v>
      </c>
      <c r="G444" s="304"/>
      <c r="H444" s="304"/>
      <c r="I444" s="304"/>
      <c r="J444" s="304"/>
      <c r="K444" s="304"/>
      <c r="L444" s="304"/>
      <c r="M444" s="304"/>
      <c r="N444" s="304"/>
      <c r="O444" s="304"/>
      <c r="P444" s="304"/>
      <c r="Q444" s="304"/>
      <c r="R444" s="304"/>
      <c r="S444" s="304"/>
      <c r="T444" s="304"/>
      <c r="U444" s="304"/>
      <c r="V444" s="304"/>
      <c r="W444" s="304"/>
      <c r="X444" s="304"/>
      <c r="Y444" s="304"/>
      <c r="Z444" s="304"/>
      <c r="AA444" s="312" t="s">
        <v>99</v>
      </c>
      <c r="AB444" s="301"/>
      <c r="AC444" s="301"/>
      <c r="AD444" s="301"/>
      <c r="AE444" s="301"/>
      <c r="AF444" s="301"/>
      <c r="AG444" s="301"/>
      <c r="AH444" s="301"/>
      <c r="AI444" s="301"/>
      <c r="AJ444" s="301"/>
      <c r="AK444" s="301"/>
      <c r="AL444" s="301"/>
      <c r="AM444" s="301"/>
      <c r="AN444" s="295"/>
      <c r="AO444" s="293"/>
      <c r="AP444" s="293"/>
      <c r="AQ444" s="293"/>
      <c r="AR444" s="293"/>
      <c r="AS444" s="293"/>
      <c r="AT444" s="293"/>
      <c r="AU444" s="293"/>
      <c r="AV444" s="293"/>
      <c r="AW444" s="293"/>
      <c r="AX444" s="293"/>
      <c r="AY444" s="293"/>
      <c r="AZ444" s="293"/>
      <c r="BA444" s="293"/>
      <c r="BB444" s="293"/>
      <c r="BC444" s="293"/>
      <c r="BD444" s="293"/>
      <c r="BE444" s="293"/>
      <c r="BF444" s="293"/>
      <c r="BG444" s="293"/>
      <c r="BH444" s="293"/>
      <c r="BI444" s="293"/>
      <c r="BJ444" s="293"/>
      <c r="BK444" s="293"/>
      <c r="BL444" s="293"/>
      <c r="BM444" s="293"/>
      <c r="BN444" s="293"/>
      <c r="BO444" s="293"/>
      <c r="BP444" s="293"/>
      <c r="BQ444" s="293"/>
      <c r="BR444" s="293"/>
      <c r="BS444" s="293"/>
      <c r="BT444" s="293"/>
      <c r="BU444" s="293"/>
      <c r="BV444" s="293"/>
      <c r="BW444" s="293"/>
      <c r="BX444" s="293"/>
      <c r="BY444" s="293"/>
      <c r="BZ444" s="293"/>
      <c r="CA444" s="293"/>
      <c r="CB444" s="293"/>
      <c r="CC444" s="293"/>
      <c r="CD444" s="293"/>
      <c r="CE444" s="293"/>
      <c r="CF444" s="293"/>
      <c r="CG444" s="293"/>
      <c r="CH444" s="293"/>
      <c r="CI444" s="293"/>
      <c r="CJ444" s="293"/>
      <c r="CK444" s="293"/>
      <c r="CL444" s="293"/>
    </row>
    <row r="445" spans="1:90" s="211" customFormat="1">
      <c r="A445" s="304" t="s">
        <v>96</v>
      </c>
      <c r="B445" s="304"/>
      <c r="C445" s="304"/>
      <c r="D445" s="304"/>
      <c r="E445" s="304"/>
      <c r="F445" s="340">
        <v>41913</v>
      </c>
      <c r="G445" s="304"/>
      <c r="H445" s="304"/>
      <c r="I445" s="304"/>
      <c r="J445" s="304"/>
      <c r="K445" s="304"/>
      <c r="L445" s="304"/>
      <c r="M445" s="304"/>
      <c r="N445" s="304"/>
      <c r="O445" s="304"/>
      <c r="P445" s="304"/>
      <c r="Q445" s="304"/>
      <c r="R445" s="304"/>
      <c r="S445" s="304"/>
      <c r="T445" s="304"/>
      <c r="U445" s="304"/>
      <c r="V445" s="304"/>
      <c r="W445" s="304"/>
      <c r="X445" s="304"/>
      <c r="Y445" s="304"/>
      <c r="Z445" s="304"/>
      <c r="AA445" s="312" t="s">
        <v>99</v>
      </c>
      <c r="AB445" s="301"/>
      <c r="AC445" s="301"/>
      <c r="AD445" s="301"/>
      <c r="AE445" s="301"/>
      <c r="AF445" s="301"/>
      <c r="AG445" s="301"/>
      <c r="AH445" s="301"/>
      <c r="AI445" s="301"/>
      <c r="AJ445" s="301"/>
      <c r="AK445" s="301"/>
      <c r="AL445" s="301"/>
      <c r="AM445" s="301"/>
      <c r="AN445" s="295"/>
      <c r="AO445" s="293"/>
      <c r="AP445" s="293"/>
      <c r="AQ445" s="293"/>
      <c r="AR445" s="293"/>
      <c r="AS445" s="293"/>
      <c r="AT445" s="293"/>
      <c r="AU445" s="293"/>
      <c r="AV445" s="293"/>
      <c r="AW445" s="293"/>
      <c r="AX445" s="293"/>
      <c r="AY445" s="293"/>
      <c r="AZ445" s="293"/>
      <c r="BA445" s="293"/>
      <c r="BB445" s="293"/>
      <c r="BC445" s="293"/>
      <c r="BD445" s="293"/>
      <c r="BE445" s="293"/>
      <c r="BF445" s="293"/>
      <c r="BG445" s="293"/>
      <c r="BH445" s="293"/>
      <c r="BI445" s="293"/>
      <c r="BJ445" s="293"/>
      <c r="BK445" s="293"/>
      <c r="BL445" s="293"/>
      <c r="BM445" s="293"/>
      <c r="BN445" s="293"/>
      <c r="BO445" s="293"/>
      <c r="BP445" s="293"/>
      <c r="BQ445" s="293"/>
      <c r="BR445" s="293"/>
      <c r="BS445" s="293"/>
      <c r="BT445" s="293"/>
      <c r="BU445" s="293"/>
      <c r="BV445" s="293"/>
      <c r="BW445" s="293"/>
      <c r="BX445" s="293"/>
      <c r="BY445" s="293"/>
      <c r="BZ445" s="293"/>
      <c r="CA445" s="293"/>
      <c r="CB445" s="293"/>
      <c r="CC445" s="293"/>
      <c r="CD445" s="293"/>
      <c r="CE445" s="293"/>
      <c r="CF445" s="293"/>
      <c r="CG445" s="293"/>
      <c r="CH445" s="293"/>
      <c r="CI445" s="293"/>
      <c r="CJ445" s="293"/>
      <c r="CK445" s="293"/>
      <c r="CL445" s="293"/>
    </row>
    <row r="446" spans="1:90" s="211" customFormat="1">
      <c r="A446" s="304" t="s">
        <v>96</v>
      </c>
      <c r="B446" s="304"/>
      <c r="C446" s="304"/>
      <c r="D446" s="304"/>
      <c r="E446" s="304"/>
      <c r="F446" s="340">
        <v>41914</v>
      </c>
      <c r="G446" s="304"/>
      <c r="H446" s="304"/>
      <c r="I446" s="304"/>
      <c r="J446" s="304"/>
      <c r="K446" s="304"/>
      <c r="L446" s="304"/>
      <c r="M446" s="304"/>
      <c r="N446" s="304"/>
      <c r="O446" s="304"/>
      <c r="P446" s="304"/>
      <c r="Q446" s="304"/>
      <c r="R446" s="304"/>
      <c r="S446" s="304"/>
      <c r="T446" s="304"/>
      <c r="U446" s="304"/>
      <c r="V446" s="304"/>
      <c r="W446" s="304"/>
      <c r="X446" s="304"/>
      <c r="Y446" s="304"/>
      <c r="Z446" s="304"/>
      <c r="AA446" s="312" t="s">
        <v>99</v>
      </c>
      <c r="AB446" s="301"/>
      <c r="AC446" s="301"/>
      <c r="AD446" s="301"/>
      <c r="AE446" s="301"/>
      <c r="AF446" s="301"/>
      <c r="AG446" s="301"/>
      <c r="AH446" s="301"/>
      <c r="AI446" s="301"/>
      <c r="AJ446" s="301"/>
      <c r="AK446" s="301"/>
      <c r="AL446" s="301"/>
      <c r="AM446" s="301"/>
      <c r="AN446" s="295"/>
      <c r="AO446" s="293"/>
      <c r="AP446" s="293"/>
      <c r="AQ446" s="293"/>
      <c r="AR446" s="293"/>
      <c r="AS446" s="293"/>
      <c r="AT446" s="293"/>
      <c r="AU446" s="293"/>
      <c r="AV446" s="293"/>
      <c r="AW446" s="293"/>
      <c r="AX446" s="293"/>
      <c r="AY446" s="293"/>
      <c r="AZ446" s="293"/>
      <c r="BA446" s="293"/>
      <c r="BB446" s="293"/>
      <c r="BC446" s="293"/>
      <c r="BD446" s="293"/>
      <c r="BE446" s="293"/>
      <c r="BF446" s="293"/>
      <c r="BG446" s="293"/>
      <c r="BH446" s="293"/>
      <c r="BI446" s="293"/>
      <c r="BJ446" s="293"/>
      <c r="BK446" s="293"/>
      <c r="BL446" s="293"/>
      <c r="BM446" s="293"/>
      <c r="BN446" s="293"/>
      <c r="BO446" s="293"/>
      <c r="BP446" s="293"/>
      <c r="BQ446" s="293"/>
      <c r="BR446" s="293"/>
      <c r="BS446" s="293"/>
      <c r="BT446" s="293"/>
      <c r="BU446" s="293"/>
      <c r="BV446" s="293"/>
      <c r="BW446" s="293"/>
      <c r="BX446" s="293"/>
      <c r="BY446" s="293"/>
      <c r="BZ446" s="293"/>
      <c r="CA446" s="293"/>
      <c r="CB446" s="293"/>
      <c r="CC446" s="293"/>
      <c r="CD446" s="293"/>
      <c r="CE446" s="293"/>
      <c r="CF446" s="293"/>
      <c r="CG446" s="293"/>
      <c r="CH446" s="293"/>
      <c r="CI446" s="293"/>
      <c r="CJ446" s="293"/>
      <c r="CK446" s="293"/>
      <c r="CL446" s="293"/>
    </row>
    <row r="447" spans="1:90" s="211" customFormat="1">
      <c r="A447" s="294" t="s">
        <v>96</v>
      </c>
      <c r="B447" s="294"/>
      <c r="C447" s="294"/>
      <c r="D447" s="294"/>
      <c r="E447" s="294"/>
      <c r="F447" s="340">
        <v>41915</v>
      </c>
      <c r="G447" s="294"/>
      <c r="H447" s="294"/>
      <c r="I447" s="294"/>
      <c r="J447" s="294"/>
      <c r="K447" s="294"/>
      <c r="L447" s="294"/>
      <c r="M447" s="294"/>
      <c r="N447" s="294"/>
      <c r="O447" s="294"/>
      <c r="P447" s="294"/>
      <c r="Q447" s="294"/>
      <c r="R447" s="294"/>
      <c r="S447" s="294"/>
      <c r="T447" s="294"/>
      <c r="U447" s="294"/>
      <c r="V447" s="294"/>
      <c r="W447" s="294"/>
      <c r="X447" s="294"/>
      <c r="Y447" s="294"/>
      <c r="Z447" s="294"/>
      <c r="AA447" s="300" t="s">
        <v>99</v>
      </c>
      <c r="AB447" s="301"/>
      <c r="AC447" s="301"/>
      <c r="AD447" s="301"/>
      <c r="AE447" s="301"/>
      <c r="AF447" s="301"/>
      <c r="AG447" s="301"/>
      <c r="AH447" s="301"/>
      <c r="AI447" s="301"/>
      <c r="AJ447" s="301"/>
      <c r="AK447" s="301"/>
      <c r="AL447" s="301"/>
      <c r="AM447" s="301"/>
      <c r="AN447" s="295"/>
      <c r="AO447" s="293"/>
      <c r="AP447" s="293"/>
      <c r="AQ447" s="293"/>
      <c r="AR447" s="293"/>
      <c r="AS447" s="293"/>
      <c r="AT447" s="293"/>
      <c r="AU447" s="293"/>
      <c r="AV447" s="293"/>
      <c r="AW447" s="293"/>
      <c r="AX447" s="293"/>
      <c r="AY447" s="293"/>
      <c r="AZ447" s="293"/>
      <c r="BA447" s="293"/>
      <c r="BB447" s="293"/>
      <c r="BC447" s="293"/>
      <c r="BD447" s="293"/>
      <c r="BE447" s="293"/>
      <c r="BF447" s="293"/>
      <c r="BG447" s="293"/>
      <c r="BH447" s="293"/>
      <c r="BI447" s="293"/>
      <c r="BJ447" s="293"/>
      <c r="BK447" s="293"/>
      <c r="BL447" s="293"/>
      <c r="BM447" s="293"/>
      <c r="BN447" s="293"/>
      <c r="BO447" s="293"/>
      <c r="BP447" s="293"/>
      <c r="BQ447" s="293"/>
      <c r="BR447" s="293"/>
      <c r="BS447" s="293"/>
      <c r="BT447" s="293"/>
      <c r="BU447" s="293"/>
      <c r="BV447" s="293"/>
      <c r="BW447" s="293"/>
      <c r="BX447" s="293"/>
      <c r="BY447" s="293"/>
      <c r="BZ447" s="293"/>
      <c r="CA447" s="293"/>
      <c r="CB447" s="293"/>
      <c r="CC447" s="293"/>
      <c r="CD447" s="293"/>
      <c r="CE447" s="293"/>
      <c r="CF447" s="293"/>
      <c r="CG447" s="293"/>
      <c r="CH447" s="293"/>
      <c r="CI447" s="293"/>
      <c r="CJ447" s="293"/>
      <c r="CK447" s="293"/>
      <c r="CL447" s="293"/>
    </row>
    <row r="448" spans="1:90" s="211" customFormat="1">
      <c r="A448" s="294" t="s">
        <v>96</v>
      </c>
      <c r="B448" s="294"/>
      <c r="C448" s="294"/>
      <c r="D448" s="294"/>
      <c r="E448" s="294"/>
      <c r="F448" s="340">
        <v>41916</v>
      </c>
      <c r="G448" s="294"/>
      <c r="H448" s="294"/>
      <c r="I448" s="294"/>
      <c r="J448" s="294"/>
      <c r="K448" s="294"/>
      <c r="L448" s="294"/>
      <c r="M448" s="294"/>
      <c r="N448" s="294"/>
      <c r="O448" s="294"/>
      <c r="P448" s="294"/>
      <c r="Q448" s="294"/>
      <c r="R448" s="294"/>
      <c r="S448" s="294"/>
      <c r="T448" s="294"/>
      <c r="U448" s="294"/>
      <c r="V448" s="294"/>
      <c r="W448" s="294"/>
      <c r="X448" s="294"/>
      <c r="Y448" s="294"/>
      <c r="Z448" s="294"/>
      <c r="AA448" s="300" t="s">
        <v>99</v>
      </c>
      <c r="AB448" s="301"/>
      <c r="AC448" s="301"/>
      <c r="AD448" s="301"/>
      <c r="AE448" s="301"/>
      <c r="AF448" s="301"/>
      <c r="AG448" s="301"/>
      <c r="AH448" s="301"/>
      <c r="AI448" s="301"/>
      <c r="AJ448" s="301"/>
      <c r="AK448" s="301"/>
      <c r="AL448" s="301"/>
      <c r="AM448" s="301"/>
      <c r="AN448" s="295"/>
      <c r="AO448" s="293"/>
      <c r="AP448" s="293"/>
      <c r="AQ448" s="293"/>
      <c r="AR448" s="293"/>
      <c r="AS448" s="293"/>
      <c r="AT448" s="293"/>
      <c r="AU448" s="293"/>
      <c r="AV448" s="293"/>
      <c r="AW448" s="293"/>
      <c r="AX448" s="293"/>
      <c r="AY448" s="293"/>
      <c r="AZ448" s="293"/>
      <c r="BA448" s="293"/>
      <c r="BB448" s="293"/>
      <c r="BC448" s="293"/>
      <c r="BD448" s="293"/>
      <c r="BE448" s="293"/>
      <c r="BF448" s="293"/>
      <c r="BG448" s="293"/>
      <c r="BH448" s="293"/>
      <c r="BI448" s="293"/>
      <c r="BJ448" s="293"/>
      <c r="BK448" s="293"/>
      <c r="BL448" s="293"/>
      <c r="BM448" s="293"/>
      <c r="BN448" s="293"/>
      <c r="BO448" s="293"/>
      <c r="BP448" s="293"/>
      <c r="BQ448" s="293"/>
      <c r="BR448" s="293"/>
      <c r="BS448" s="293"/>
      <c r="BT448" s="293"/>
      <c r="BU448" s="293"/>
      <c r="BV448" s="293"/>
      <c r="BW448" s="293"/>
      <c r="BX448" s="293"/>
      <c r="BY448" s="293"/>
      <c r="BZ448" s="293"/>
      <c r="CA448" s="293"/>
      <c r="CB448" s="293"/>
      <c r="CC448" s="293"/>
      <c r="CD448" s="293"/>
      <c r="CE448" s="293"/>
      <c r="CF448" s="293"/>
      <c r="CG448" s="293"/>
      <c r="CH448" s="293"/>
      <c r="CI448" s="293"/>
      <c r="CJ448" s="293"/>
      <c r="CK448" s="293"/>
      <c r="CL448" s="293"/>
    </row>
    <row r="449" spans="1:90" s="211" customFormat="1">
      <c r="A449" s="294" t="s">
        <v>96</v>
      </c>
      <c r="B449" s="294"/>
      <c r="C449" s="294"/>
      <c r="D449" s="294"/>
      <c r="E449" s="294"/>
      <c r="F449" s="340">
        <v>41917</v>
      </c>
      <c r="G449" s="294"/>
      <c r="H449" s="294"/>
      <c r="I449" s="294"/>
      <c r="J449" s="294"/>
      <c r="K449" s="294"/>
      <c r="L449" s="294"/>
      <c r="M449" s="294"/>
      <c r="N449" s="294"/>
      <c r="O449" s="294"/>
      <c r="P449" s="294"/>
      <c r="Q449" s="294"/>
      <c r="R449" s="294"/>
      <c r="S449" s="294"/>
      <c r="T449" s="294"/>
      <c r="U449" s="294"/>
      <c r="V449" s="294"/>
      <c r="W449" s="294"/>
      <c r="X449" s="294"/>
      <c r="Y449" s="294"/>
      <c r="Z449" s="294"/>
      <c r="AA449" s="300" t="s">
        <v>99</v>
      </c>
      <c r="AB449" s="301"/>
      <c r="AC449" s="301"/>
      <c r="AD449" s="301"/>
      <c r="AE449" s="301"/>
      <c r="AF449" s="301"/>
      <c r="AG449" s="301"/>
      <c r="AH449" s="301"/>
      <c r="AI449" s="301"/>
      <c r="AJ449" s="301"/>
      <c r="AK449" s="301"/>
      <c r="AL449" s="301"/>
      <c r="AM449" s="301"/>
      <c r="AN449" s="295"/>
      <c r="AO449" s="293"/>
      <c r="AP449" s="293"/>
      <c r="AQ449" s="293"/>
      <c r="AR449" s="293"/>
      <c r="AS449" s="293"/>
      <c r="AT449" s="293"/>
      <c r="AU449" s="293"/>
      <c r="AV449" s="293"/>
      <c r="AW449" s="293"/>
      <c r="AX449" s="293"/>
      <c r="AY449" s="293"/>
      <c r="AZ449" s="293"/>
      <c r="BA449" s="293"/>
      <c r="BB449" s="293"/>
      <c r="BC449" s="293"/>
      <c r="BD449" s="293"/>
      <c r="BE449" s="293"/>
      <c r="BF449" s="293"/>
      <c r="BG449" s="293"/>
      <c r="BH449" s="293"/>
      <c r="BI449" s="293"/>
      <c r="BJ449" s="293"/>
      <c r="BK449" s="293"/>
      <c r="BL449" s="293"/>
      <c r="BM449" s="293"/>
      <c r="BN449" s="293"/>
      <c r="BO449" s="293"/>
      <c r="BP449" s="293"/>
      <c r="BQ449" s="293"/>
      <c r="BR449" s="293"/>
      <c r="BS449" s="293"/>
      <c r="BT449" s="293"/>
      <c r="BU449" s="293"/>
      <c r="BV449" s="293"/>
      <c r="BW449" s="293"/>
      <c r="BX449" s="293"/>
      <c r="BY449" s="293"/>
      <c r="BZ449" s="293"/>
      <c r="CA449" s="293"/>
      <c r="CB449" s="293"/>
      <c r="CC449" s="293"/>
      <c r="CD449" s="293"/>
      <c r="CE449" s="293"/>
      <c r="CF449" s="293"/>
      <c r="CG449" s="293"/>
      <c r="CH449" s="293"/>
      <c r="CI449" s="293"/>
      <c r="CJ449" s="293"/>
      <c r="CK449" s="293"/>
      <c r="CL449" s="293"/>
    </row>
    <row r="450" spans="1:90" s="211" customFormat="1">
      <c r="A450" s="294" t="s">
        <v>96</v>
      </c>
      <c r="B450" s="294"/>
      <c r="C450" s="294"/>
      <c r="D450" s="294"/>
      <c r="E450" s="294"/>
      <c r="F450" s="340">
        <v>41918</v>
      </c>
      <c r="G450" s="294"/>
      <c r="H450" s="294"/>
      <c r="I450" s="294"/>
      <c r="J450" s="294"/>
      <c r="K450" s="294"/>
      <c r="L450" s="294"/>
      <c r="M450" s="294"/>
      <c r="N450" s="294"/>
      <c r="O450" s="294"/>
      <c r="P450" s="294"/>
      <c r="Q450" s="294"/>
      <c r="R450" s="294"/>
      <c r="S450" s="294"/>
      <c r="T450" s="294"/>
      <c r="U450" s="294"/>
      <c r="V450" s="294"/>
      <c r="W450" s="294"/>
      <c r="X450" s="294"/>
      <c r="Y450" s="294"/>
      <c r="Z450" s="294"/>
      <c r="AA450" s="300" t="s">
        <v>99</v>
      </c>
      <c r="AB450" s="301"/>
      <c r="AC450" s="301"/>
      <c r="AD450" s="301"/>
      <c r="AE450" s="301"/>
      <c r="AF450" s="301"/>
      <c r="AG450" s="301"/>
      <c r="AH450" s="301"/>
      <c r="AI450" s="301"/>
      <c r="AJ450" s="301"/>
      <c r="AK450" s="301"/>
      <c r="AL450" s="301"/>
      <c r="AM450" s="301"/>
      <c r="AN450" s="295"/>
      <c r="AO450" s="293"/>
      <c r="AP450" s="293"/>
      <c r="AQ450" s="293"/>
      <c r="AR450" s="293"/>
      <c r="AS450" s="293"/>
      <c r="AT450" s="293"/>
      <c r="AU450" s="293"/>
      <c r="AV450" s="293"/>
      <c r="AW450" s="293"/>
      <c r="AX450" s="293"/>
      <c r="AY450" s="293"/>
      <c r="AZ450" s="293"/>
      <c r="BA450" s="293"/>
      <c r="BB450" s="293"/>
      <c r="BC450" s="293"/>
      <c r="BD450" s="293"/>
      <c r="BE450" s="293"/>
      <c r="BF450" s="293"/>
      <c r="BG450" s="293"/>
      <c r="BH450" s="293"/>
      <c r="BI450" s="293"/>
      <c r="BJ450" s="293"/>
      <c r="BK450" s="293"/>
      <c r="BL450" s="293"/>
      <c r="BM450" s="293"/>
      <c r="BN450" s="293"/>
      <c r="BO450" s="293"/>
      <c r="BP450" s="293"/>
      <c r="BQ450" s="293"/>
      <c r="BR450" s="293"/>
      <c r="BS450" s="293"/>
      <c r="BT450" s="293"/>
      <c r="BU450" s="293"/>
      <c r="BV450" s="293"/>
      <c r="BW450" s="293"/>
      <c r="BX450" s="293"/>
      <c r="BY450" s="293"/>
      <c r="BZ450" s="293"/>
      <c r="CA450" s="293"/>
      <c r="CB450" s="293"/>
      <c r="CC450" s="293"/>
      <c r="CD450" s="293"/>
      <c r="CE450" s="293"/>
      <c r="CF450" s="293"/>
      <c r="CG450" s="293"/>
      <c r="CH450" s="293"/>
      <c r="CI450" s="293"/>
      <c r="CJ450" s="293"/>
      <c r="CK450" s="293"/>
      <c r="CL450" s="293"/>
    </row>
    <row r="451" spans="1:90" s="211" customFormat="1">
      <c r="A451" s="294" t="s">
        <v>96</v>
      </c>
      <c r="B451" s="294"/>
      <c r="C451" s="294"/>
      <c r="D451" s="294"/>
      <c r="E451" s="294"/>
      <c r="F451" s="340">
        <v>41919</v>
      </c>
      <c r="G451" s="294"/>
      <c r="H451" s="294"/>
      <c r="I451" s="294"/>
      <c r="J451" s="294"/>
      <c r="K451" s="294"/>
      <c r="L451" s="294"/>
      <c r="M451" s="294"/>
      <c r="N451" s="294"/>
      <c r="O451" s="294"/>
      <c r="P451" s="294"/>
      <c r="Q451" s="294"/>
      <c r="R451" s="294"/>
      <c r="S451" s="294"/>
      <c r="T451" s="294"/>
      <c r="U451" s="294"/>
      <c r="V451" s="294"/>
      <c r="W451" s="294"/>
      <c r="X451" s="294"/>
      <c r="Y451" s="294"/>
      <c r="Z451" s="294"/>
      <c r="AA451" s="300" t="s">
        <v>99</v>
      </c>
      <c r="AB451" s="301"/>
      <c r="AC451" s="301"/>
      <c r="AD451" s="301"/>
      <c r="AE451" s="301"/>
      <c r="AF451" s="301"/>
      <c r="AG451" s="301"/>
      <c r="AH451" s="301"/>
      <c r="AI451" s="301"/>
      <c r="AJ451" s="301"/>
      <c r="AK451" s="301"/>
      <c r="AL451" s="301"/>
      <c r="AM451" s="301"/>
      <c r="AN451" s="295"/>
      <c r="AO451" s="293"/>
      <c r="AP451" s="293"/>
      <c r="AQ451" s="293"/>
      <c r="AR451" s="293"/>
      <c r="AS451" s="293"/>
      <c r="AT451" s="293"/>
      <c r="AU451" s="293"/>
      <c r="AV451" s="293"/>
      <c r="AW451" s="293"/>
      <c r="AX451" s="293"/>
      <c r="AY451" s="293"/>
      <c r="AZ451" s="293"/>
      <c r="BA451" s="293"/>
      <c r="BB451" s="293"/>
      <c r="BC451" s="293"/>
      <c r="BD451" s="293"/>
      <c r="BE451" s="293"/>
      <c r="BF451" s="293"/>
      <c r="BG451" s="293"/>
      <c r="BH451" s="293"/>
      <c r="BI451" s="293"/>
      <c r="BJ451" s="293"/>
      <c r="BK451" s="293"/>
      <c r="BL451" s="293"/>
      <c r="BM451" s="293"/>
      <c r="BN451" s="293"/>
      <c r="BO451" s="293"/>
      <c r="BP451" s="293"/>
      <c r="BQ451" s="293"/>
      <c r="BR451" s="293"/>
      <c r="BS451" s="293"/>
      <c r="BT451" s="293"/>
      <c r="BU451" s="293"/>
      <c r="BV451" s="293"/>
      <c r="BW451" s="293"/>
      <c r="BX451" s="293"/>
      <c r="BY451" s="293"/>
      <c r="BZ451" s="293"/>
      <c r="CA451" s="293"/>
      <c r="CB451" s="293"/>
      <c r="CC451" s="293"/>
      <c r="CD451" s="293"/>
      <c r="CE451" s="293"/>
      <c r="CF451" s="293"/>
      <c r="CG451" s="293"/>
      <c r="CH451" s="293"/>
      <c r="CI451" s="293"/>
      <c r="CJ451" s="293"/>
      <c r="CK451" s="293"/>
      <c r="CL451" s="293"/>
    </row>
    <row r="452" spans="1:90" s="211" customFormat="1">
      <c r="A452" s="294" t="s">
        <v>96</v>
      </c>
      <c r="B452" s="294"/>
      <c r="C452" s="294"/>
      <c r="D452" s="294"/>
      <c r="E452" s="294"/>
      <c r="F452" s="340">
        <v>41920</v>
      </c>
      <c r="G452" s="294"/>
      <c r="H452" s="294"/>
      <c r="I452" s="294"/>
      <c r="J452" s="294"/>
      <c r="K452" s="294"/>
      <c r="L452" s="294"/>
      <c r="M452" s="294"/>
      <c r="N452" s="294"/>
      <c r="O452" s="294"/>
      <c r="P452" s="294"/>
      <c r="Q452" s="294"/>
      <c r="R452" s="294"/>
      <c r="S452" s="294"/>
      <c r="T452" s="294"/>
      <c r="U452" s="294"/>
      <c r="V452" s="294"/>
      <c r="W452" s="294"/>
      <c r="X452" s="294"/>
      <c r="Y452" s="294"/>
      <c r="Z452" s="294"/>
      <c r="AA452" s="300" t="s">
        <v>99</v>
      </c>
      <c r="AB452" s="301"/>
      <c r="AC452" s="301"/>
      <c r="AD452" s="301"/>
      <c r="AE452" s="301"/>
      <c r="AF452" s="301"/>
      <c r="AG452" s="301"/>
      <c r="AH452" s="301"/>
      <c r="AI452" s="301"/>
      <c r="AJ452" s="301"/>
      <c r="AK452" s="301"/>
      <c r="AL452" s="301"/>
      <c r="AM452" s="301"/>
      <c r="AN452" s="295"/>
      <c r="AO452" s="293"/>
      <c r="AP452" s="293"/>
      <c r="AQ452" s="293"/>
      <c r="AR452" s="293"/>
      <c r="AS452" s="293"/>
      <c r="AT452" s="293"/>
      <c r="AU452" s="293"/>
      <c r="AV452" s="293"/>
      <c r="AW452" s="293"/>
      <c r="AX452" s="293"/>
      <c r="AY452" s="293"/>
      <c r="AZ452" s="293"/>
      <c r="BA452" s="293"/>
      <c r="BB452" s="293"/>
      <c r="BC452" s="293"/>
      <c r="BD452" s="293"/>
      <c r="BE452" s="293"/>
      <c r="BF452" s="293"/>
      <c r="BG452" s="293"/>
      <c r="BH452" s="293"/>
      <c r="BI452" s="293"/>
      <c r="BJ452" s="293"/>
      <c r="BK452" s="293"/>
      <c r="BL452" s="293"/>
      <c r="BM452" s="293"/>
      <c r="BN452" s="293"/>
      <c r="BO452" s="293"/>
      <c r="BP452" s="293"/>
      <c r="BQ452" s="293"/>
      <c r="BR452" s="293"/>
      <c r="BS452" s="293"/>
      <c r="BT452" s="293"/>
      <c r="BU452" s="293"/>
      <c r="BV452" s="293"/>
      <c r="BW452" s="293"/>
      <c r="BX452" s="293"/>
      <c r="BY452" s="293"/>
      <c r="BZ452" s="293"/>
      <c r="CA452" s="293"/>
      <c r="CB452" s="293"/>
      <c r="CC452" s="293"/>
      <c r="CD452" s="293"/>
      <c r="CE452" s="293"/>
      <c r="CF452" s="293"/>
      <c r="CG452" s="293"/>
      <c r="CH452" s="293"/>
      <c r="CI452" s="293"/>
      <c r="CJ452" s="293"/>
      <c r="CK452" s="293"/>
      <c r="CL452" s="293"/>
    </row>
    <row r="453" spans="1:90" s="211" customFormat="1">
      <c r="A453" s="294" t="s">
        <v>96</v>
      </c>
      <c r="B453" s="294"/>
      <c r="C453" s="294"/>
      <c r="D453" s="294"/>
      <c r="E453" s="294"/>
      <c r="F453" s="340">
        <v>41921</v>
      </c>
      <c r="G453" s="294"/>
      <c r="H453" s="294"/>
      <c r="I453" s="294"/>
      <c r="J453" s="294"/>
      <c r="K453" s="294"/>
      <c r="L453" s="294"/>
      <c r="M453" s="294"/>
      <c r="N453" s="294"/>
      <c r="O453" s="294"/>
      <c r="P453" s="294"/>
      <c r="Q453" s="294"/>
      <c r="R453" s="294"/>
      <c r="S453" s="294"/>
      <c r="T453" s="294"/>
      <c r="U453" s="294"/>
      <c r="V453" s="294"/>
      <c r="W453" s="294"/>
      <c r="X453" s="294"/>
      <c r="Y453" s="294"/>
      <c r="Z453" s="294"/>
      <c r="AA453" s="300" t="s">
        <v>99</v>
      </c>
      <c r="AB453" s="301"/>
      <c r="AC453" s="301"/>
      <c r="AD453" s="301"/>
      <c r="AE453" s="301"/>
      <c r="AF453" s="301"/>
      <c r="AG453" s="301"/>
      <c r="AH453" s="301"/>
      <c r="AI453" s="301"/>
      <c r="AJ453" s="301"/>
      <c r="AK453" s="301"/>
      <c r="AL453" s="301"/>
      <c r="AM453" s="301"/>
      <c r="AN453" s="295"/>
      <c r="AO453" s="293"/>
      <c r="AP453" s="293"/>
      <c r="AQ453" s="293"/>
      <c r="AR453" s="293"/>
      <c r="AS453" s="293"/>
      <c r="AT453" s="293"/>
      <c r="AU453" s="293"/>
      <c r="AV453" s="293"/>
      <c r="AW453" s="293"/>
      <c r="AX453" s="293"/>
      <c r="AY453" s="293"/>
      <c r="AZ453" s="293"/>
      <c r="BA453" s="293"/>
      <c r="BB453" s="293"/>
      <c r="BC453" s="293"/>
      <c r="BD453" s="293"/>
      <c r="BE453" s="293"/>
      <c r="BF453" s="293"/>
      <c r="BG453" s="293"/>
      <c r="BH453" s="293"/>
      <c r="BI453" s="293"/>
      <c r="BJ453" s="293"/>
      <c r="BK453" s="293"/>
      <c r="BL453" s="293"/>
      <c r="BM453" s="293"/>
      <c r="BN453" s="293"/>
      <c r="BO453" s="293"/>
      <c r="BP453" s="293"/>
      <c r="BQ453" s="293"/>
      <c r="BR453" s="293"/>
      <c r="BS453" s="293"/>
      <c r="BT453" s="293"/>
      <c r="BU453" s="293"/>
      <c r="BV453" s="293"/>
      <c r="BW453" s="293"/>
      <c r="BX453" s="293"/>
      <c r="BY453" s="293"/>
      <c r="BZ453" s="293"/>
      <c r="CA453" s="293"/>
      <c r="CB453" s="293"/>
      <c r="CC453" s="293"/>
      <c r="CD453" s="293"/>
      <c r="CE453" s="293"/>
      <c r="CF453" s="293"/>
      <c r="CG453" s="293"/>
      <c r="CH453" s="293"/>
      <c r="CI453" s="293"/>
      <c r="CJ453" s="293"/>
      <c r="CK453" s="293"/>
      <c r="CL453" s="293"/>
    </row>
    <row r="454" spans="1:90" s="211" customFormat="1">
      <c r="A454" s="294" t="s">
        <v>96</v>
      </c>
      <c r="B454" s="294"/>
      <c r="C454" s="294"/>
      <c r="D454" s="294"/>
      <c r="E454" s="294"/>
      <c r="F454" s="340">
        <v>41922</v>
      </c>
      <c r="G454" s="294"/>
      <c r="H454" s="294"/>
      <c r="I454" s="294"/>
      <c r="J454" s="294"/>
      <c r="K454" s="294"/>
      <c r="L454" s="294"/>
      <c r="M454" s="294"/>
      <c r="N454" s="294"/>
      <c r="O454" s="294"/>
      <c r="P454" s="294"/>
      <c r="Q454" s="294"/>
      <c r="R454" s="294"/>
      <c r="S454" s="294"/>
      <c r="T454" s="294"/>
      <c r="U454" s="294"/>
      <c r="V454" s="294"/>
      <c r="W454" s="294"/>
      <c r="X454" s="294"/>
      <c r="Y454" s="294"/>
      <c r="Z454" s="294"/>
      <c r="AA454" s="300" t="s">
        <v>99</v>
      </c>
      <c r="AB454" s="301"/>
      <c r="AC454" s="301"/>
      <c r="AD454" s="301"/>
      <c r="AE454" s="301"/>
      <c r="AF454" s="301"/>
      <c r="AG454" s="301"/>
      <c r="AH454" s="301"/>
      <c r="AI454" s="301"/>
      <c r="AJ454" s="301"/>
      <c r="AK454" s="301"/>
      <c r="AL454" s="301"/>
      <c r="AM454" s="301"/>
      <c r="AN454" s="295"/>
      <c r="AO454" s="293"/>
      <c r="AP454" s="293"/>
      <c r="AQ454" s="293"/>
      <c r="AR454" s="293"/>
      <c r="AS454" s="293"/>
      <c r="AT454" s="293"/>
      <c r="AU454" s="293"/>
      <c r="AV454" s="293"/>
      <c r="AW454" s="293"/>
      <c r="AX454" s="293"/>
      <c r="AY454" s="293"/>
      <c r="AZ454" s="293"/>
      <c r="BA454" s="293"/>
      <c r="BB454" s="293"/>
      <c r="BC454" s="293"/>
      <c r="BD454" s="293"/>
      <c r="BE454" s="293"/>
      <c r="BF454" s="293"/>
      <c r="BG454" s="293"/>
      <c r="BH454" s="293"/>
      <c r="BI454" s="293"/>
      <c r="BJ454" s="293"/>
      <c r="BK454" s="293"/>
      <c r="BL454" s="293"/>
      <c r="BM454" s="293"/>
      <c r="BN454" s="293"/>
      <c r="BO454" s="293"/>
      <c r="BP454" s="293"/>
      <c r="BQ454" s="293"/>
      <c r="BR454" s="293"/>
      <c r="BS454" s="293"/>
      <c r="BT454" s="293"/>
      <c r="BU454" s="293"/>
      <c r="BV454" s="293"/>
      <c r="BW454" s="293"/>
      <c r="BX454" s="293"/>
      <c r="BY454" s="293"/>
      <c r="BZ454" s="293"/>
      <c r="CA454" s="293"/>
      <c r="CB454" s="293"/>
      <c r="CC454" s="293"/>
      <c r="CD454" s="293"/>
      <c r="CE454" s="293"/>
      <c r="CF454" s="293"/>
      <c r="CG454" s="293"/>
      <c r="CH454" s="293"/>
      <c r="CI454" s="293"/>
      <c r="CJ454" s="293"/>
      <c r="CK454" s="293"/>
      <c r="CL454" s="293"/>
    </row>
    <row r="455" spans="1:90" s="211" customFormat="1">
      <c r="A455" s="294" t="s">
        <v>96</v>
      </c>
      <c r="B455" s="294"/>
      <c r="C455" s="294"/>
      <c r="D455" s="294"/>
      <c r="E455" s="294"/>
      <c r="F455" s="340">
        <v>41923</v>
      </c>
      <c r="G455" s="294"/>
      <c r="H455" s="294"/>
      <c r="I455" s="294"/>
      <c r="J455" s="294"/>
      <c r="K455" s="294"/>
      <c r="L455" s="294"/>
      <c r="M455" s="294"/>
      <c r="N455" s="294"/>
      <c r="O455" s="294"/>
      <c r="P455" s="294"/>
      <c r="Q455" s="294"/>
      <c r="R455" s="294"/>
      <c r="S455" s="294"/>
      <c r="T455" s="294"/>
      <c r="U455" s="294"/>
      <c r="V455" s="294"/>
      <c r="W455" s="294"/>
      <c r="X455" s="294"/>
      <c r="Y455" s="294"/>
      <c r="Z455" s="294"/>
      <c r="AA455" s="300" t="s">
        <v>99</v>
      </c>
      <c r="AB455" s="301"/>
      <c r="AC455" s="301"/>
      <c r="AD455" s="301"/>
      <c r="AE455" s="301"/>
      <c r="AF455" s="301"/>
      <c r="AG455" s="301"/>
      <c r="AH455" s="301"/>
      <c r="AI455" s="301"/>
      <c r="AJ455" s="301"/>
      <c r="AK455" s="301"/>
      <c r="AL455" s="301"/>
      <c r="AM455" s="301"/>
      <c r="AN455" s="295"/>
      <c r="AO455" s="293"/>
      <c r="AP455" s="293"/>
      <c r="AQ455" s="293"/>
      <c r="AR455" s="293"/>
      <c r="AS455" s="293"/>
      <c r="AT455" s="293"/>
      <c r="AU455" s="293"/>
      <c r="AV455" s="293"/>
      <c r="AW455" s="293"/>
      <c r="AX455" s="293"/>
      <c r="AY455" s="293"/>
      <c r="AZ455" s="293"/>
      <c r="BA455" s="293"/>
      <c r="BB455" s="293"/>
      <c r="BC455" s="293"/>
      <c r="BD455" s="293"/>
      <c r="BE455" s="293"/>
      <c r="BF455" s="293"/>
      <c r="BG455" s="293"/>
      <c r="BH455" s="293"/>
      <c r="BI455" s="293"/>
      <c r="BJ455" s="293"/>
      <c r="BK455" s="293"/>
      <c r="BL455" s="293"/>
      <c r="BM455" s="293"/>
      <c r="BN455" s="293"/>
      <c r="BO455" s="293"/>
      <c r="BP455" s="293"/>
      <c r="BQ455" s="293"/>
      <c r="BR455" s="293"/>
      <c r="BS455" s="293"/>
      <c r="BT455" s="293"/>
      <c r="BU455" s="293"/>
      <c r="BV455" s="293"/>
      <c r="BW455" s="293"/>
      <c r="BX455" s="293"/>
      <c r="BY455" s="293"/>
      <c r="BZ455" s="293"/>
      <c r="CA455" s="293"/>
      <c r="CB455" s="293"/>
      <c r="CC455" s="293"/>
      <c r="CD455" s="293"/>
      <c r="CE455" s="293"/>
      <c r="CF455" s="293"/>
      <c r="CG455" s="293"/>
      <c r="CH455" s="293"/>
      <c r="CI455" s="293"/>
      <c r="CJ455" s="293"/>
      <c r="CK455" s="293"/>
      <c r="CL455" s="293"/>
    </row>
    <row r="456" spans="1:90">
      <c r="A456" s="298"/>
      <c r="B456" s="298"/>
      <c r="C456" s="302"/>
      <c r="D456" s="299"/>
      <c r="E456" s="299"/>
      <c r="F456" s="340">
        <v>41924</v>
      </c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9"/>
      <c r="AD456" s="299"/>
      <c r="AE456" s="299"/>
      <c r="AF456" s="299"/>
      <c r="AG456" s="299"/>
      <c r="AH456" s="299"/>
      <c r="AI456" s="299"/>
      <c r="AJ456" s="299"/>
      <c r="AK456" s="299"/>
      <c r="AL456" s="299"/>
      <c r="AM456" s="299"/>
    </row>
    <row r="457" spans="1:90">
      <c r="A457" s="298"/>
      <c r="B457" s="298"/>
      <c r="C457" s="302"/>
      <c r="D457" s="299"/>
      <c r="E457" s="299"/>
      <c r="F457" s="340">
        <v>41925</v>
      </c>
      <c r="G457" s="299"/>
      <c r="H457" s="299"/>
      <c r="I457" s="299"/>
      <c r="J457" s="299"/>
      <c r="K457" s="299"/>
      <c r="L457" s="299"/>
      <c r="M457" s="299"/>
      <c r="N457" s="299"/>
      <c r="O457" s="299"/>
      <c r="P457" s="299"/>
      <c r="Q457" s="299"/>
      <c r="R457" s="299"/>
      <c r="S457" s="299"/>
      <c r="T457" s="299"/>
      <c r="U457" s="299"/>
      <c r="V457" s="299"/>
      <c r="W457" s="299"/>
      <c r="X457" s="299"/>
      <c r="Y457" s="299"/>
      <c r="Z457" s="299"/>
      <c r="AA457" s="299"/>
      <c r="AB457" s="299"/>
      <c r="AC457" s="299"/>
      <c r="AD457" s="299"/>
      <c r="AE457" s="299"/>
      <c r="AF457" s="299"/>
      <c r="AG457" s="299"/>
      <c r="AH457" s="299"/>
      <c r="AI457" s="299"/>
      <c r="AJ457" s="299"/>
      <c r="AK457" s="299"/>
      <c r="AL457" s="299"/>
      <c r="AM457" s="299"/>
    </row>
    <row r="458" spans="1:90">
      <c r="A458" s="298"/>
      <c r="B458" s="298"/>
      <c r="C458" s="302"/>
      <c r="D458" s="299"/>
      <c r="E458" s="299"/>
      <c r="F458" s="340">
        <v>41926</v>
      </c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  <c r="AH458" s="299"/>
      <c r="AI458" s="299"/>
      <c r="AJ458" s="299"/>
      <c r="AK458" s="299"/>
      <c r="AL458" s="299"/>
      <c r="AM458" s="299"/>
    </row>
    <row r="459" spans="1:90">
      <c r="A459" s="298"/>
      <c r="B459" s="298"/>
      <c r="C459" s="302"/>
      <c r="D459" s="299"/>
      <c r="E459" s="299"/>
      <c r="F459" s="340">
        <v>41927</v>
      </c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  <c r="AH459" s="299"/>
      <c r="AI459" s="299"/>
      <c r="AJ459" s="299"/>
      <c r="AK459" s="299"/>
      <c r="AL459" s="299"/>
      <c r="AM459" s="299"/>
    </row>
    <row r="460" spans="1:90">
      <c r="F460" s="340">
        <v>41928</v>
      </c>
    </row>
    <row r="461" spans="1:90">
      <c r="F461" s="340">
        <v>41929</v>
      </c>
    </row>
    <row r="462" spans="1:90">
      <c r="F462" s="340">
        <v>41930</v>
      </c>
    </row>
    <row r="463" spans="1:90">
      <c r="F463" s="340">
        <v>41931</v>
      </c>
    </row>
    <row r="464" spans="1:90">
      <c r="F464" s="340">
        <v>41932</v>
      </c>
    </row>
    <row r="465" spans="6:6">
      <c r="F465" s="340">
        <v>41933</v>
      </c>
    </row>
    <row r="466" spans="6:6">
      <c r="F466" s="340">
        <v>41934</v>
      </c>
    </row>
    <row r="467" spans="6:6">
      <c r="F467" s="340">
        <v>41935</v>
      </c>
    </row>
    <row r="468" spans="6:6">
      <c r="F468" s="340">
        <v>41936</v>
      </c>
    </row>
    <row r="469" spans="6:6">
      <c r="F469" s="340">
        <v>41937</v>
      </c>
    </row>
    <row r="470" spans="6:6">
      <c r="F470" s="340">
        <v>41938</v>
      </c>
    </row>
    <row r="471" spans="6:6">
      <c r="F471" s="340">
        <v>41939</v>
      </c>
    </row>
    <row r="472" spans="6:6">
      <c r="F472" s="340">
        <v>41940</v>
      </c>
    </row>
    <row r="473" spans="6:6">
      <c r="F473" s="340">
        <v>41941</v>
      </c>
    </row>
    <row r="474" spans="6:6">
      <c r="F474" s="340">
        <v>41942</v>
      </c>
    </row>
    <row r="475" spans="6:6">
      <c r="F475" s="340">
        <v>41943</v>
      </c>
    </row>
    <row r="476" spans="6:6">
      <c r="F476" s="340">
        <v>41944</v>
      </c>
    </row>
    <row r="477" spans="6:6">
      <c r="F477" s="340">
        <v>41945</v>
      </c>
    </row>
    <row r="478" spans="6:6">
      <c r="F478" s="340">
        <v>41946</v>
      </c>
    </row>
    <row r="479" spans="6:6">
      <c r="F479" s="340">
        <v>41947</v>
      </c>
    </row>
    <row r="480" spans="6:6">
      <c r="F480" s="340">
        <v>41948</v>
      </c>
    </row>
    <row r="481" spans="6:6">
      <c r="F481" s="340">
        <v>41949</v>
      </c>
    </row>
    <row r="482" spans="6:6">
      <c r="F482" s="340">
        <v>41950</v>
      </c>
    </row>
    <row r="483" spans="6:6">
      <c r="F483" s="340">
        <v>41951</v>
      </c>
    </row>
    <row r="484" spans="6:6">
      <c r="F484" s="340">
        <v>41952</v>
      </c>
    </row>
    <row r="485" spans="6:6">
      <c r="F485" s="340">
        <v>41953</v>
      </c>
    </row>
    <row r="486" spans="6:6">
      <c r="F486" s="340">
        <v>41954</v>
      </c>
    </row>
    <row r="487" spans="6:6">
      <c r="F487" s="340">
        <v>41955</v>
      </c>
    </row>
    <row r="488" spans="6:6">
      <c r="F488" s="340">
        <v>41956</v>
      </c>
    </row>
    <row r="489" spans="6:6">
      <c r="F489" s="340">
        <v>41957</v>
      </c>
    </row>
    <row r="490" spans="6:6">
      <c r="F490" s="340">
        <v>41958</v>
      </c>
    </row>
    <row r="491" spans="6:6">
      <c r="F491" s="340">
        <v>41959</v>
      </c>
    </row>
    <row r="492" spans="6:6">
      <c r="F492" s="340">
        <v>41960</v>
      </c>
    </row>
    <row r="493" spans="6:6">
      <c r="F493" s="340">
        <v>41961</v>
      </c>
    </row>
    <row r="494" spans="6:6">
      <c r="F494" s="340">
        <v>41962</v>
      </c>
    </row>
    <row r="495" spans="6:6">
      <c r="F495" s="340">
        <v>41963</v>
      </c>
    </row>
    <row r="496" spans="6:6">
      <c r="F496" s="340">
        <v>41964</v>
      </c>
    </row>
    <row r="497" spans="6:6">
      <c r="F497" s="340">
        <v>41965</v>
      </c>
    </row>
    <row r="498" spans="6:6">
      <c r="F498" s="340">
        <v>41966</v>
      </c>
    </row>
    <row r="499" spans="6:6">
      <c r="F499" s="340">
        <v>41967</v>
      </c>
    </row>
    <row r="500" spans="6:6">
      <c r="F500" s="340">
        <v>41968</v>
      </c>
    </row>
    <row r="501" spans="6:6">
      <c r="F501" s="340">
        <v>41969</v>
      </c>
    </row>
    <row r="502" spans="6:6">
      <c r="F502" s="340">
        <v>41970</v>
      </c>
    </row>
    <row r="503" spans="6:6">
      <c r="F503" s="340">
        <v>41971</v>
      </c>
    </row>
    <row r="504" spans="6:6">
      <c r="F504" s="340">
        <v>41972</v>
      </c>
    </row>
    <row r="505" spans="6:6">
      <c r="F505" s="340">
        <v>41973</v>
      </c>
    </row>
    <row r="506" spans="6:6">
      <c r="F506" s="340">
        <v>41974</v>
      </c>
    </row>
    <row r="507" spans="6:6">
      <c r="F507" s="340">
        <v>41975</v>
      </c>
    </row>
    <row r="508" spans="6:6">
      <c r="F508" s="340">
        <v>41976</v>
      </c>
    </row>
    <row r="509" spans="6:6">
      <c r="F509" s="340">
        <v>41977</v>
      </c>
    </row>
    <row r="510" spans="6:6">
      <c r="F510" s="340">
        <v>41978</v>
      </c>
    </row>
    <row r="511" spans="6:6">
      <c r="F511" s="340">
        <v>41979</v>
      </c>
    </row>
    <row r="512" spans="6:6">
      <c r="F512" s="340">
        <v>41980</v>
      </c>
    </row>
    <row r="513" spans="6:6">
      <c r="F513" s="340">
        <v>41981</v>
      </c>
    </row>
    <row r="514" spans="6:6">
      <c r="F514" s="340">
        <v>41982</v>
      </c>
    </row>
    <row r="515" spans="6:6">
      <c r="F515" s="340">
        <v>41983</v>
      </c>
    </row>
    <row r="516" spans="6:6">
      <c r="F516" s="340">
        <v>41984</v>
      </c>
    </row>
    <row r="517" spans="6:6">
      <c r="F517" s="340">
        <v>41985</v>
      </c>
    </row>
    <row r="518" spans="6:6">
      <c r="F518" s="340">
        <v>41986</v>
      </c>
    </row>
    <row r="519" spans="6:6">
      <c r="F519" s="340">
        <v>41987</v>
      </c>
    </row>
    <row r="520" spans="6:6">
      <c r="F520" s="340">
        <v>41988</v>
      </c>
    </row>
    <row r="521" spans="6:6">
      <c r="F521" s="340">
        <v>41989</v>
      </c>
    </row>
    <row r="522" spans="6:6">
      <c r="F522" s="340">
        <v>41990</v>
      </c>
    </row>
    <row r="523" spans="6:6">
      <c r="F523" s="340">
        <v>41991</v>
      </c>
    </row>
    <row r="524" spans="6:6">
      <c r="F524" s="340">
        <v>41992</v>
      </c>
    </row>
    <row r="525" spans="6:6">
      <c r="F525" s="340">
        <v>41993</v>
      </c>
    </row>
    <row r="526" spans="6:6">
      <c r="F526" s="340">
        <v>41994</v>
      </c>
    </row>
    <row r="527" spans="6:6">
      <c r="F527" s="340">
        <v>41995</v>
      </c>
    </row>
    <row r="528" spans="6:6">
      <c r="F528" s="340">
        <v>41996</v>
      </c>
    </row>
    <row r="529" spans="6:6">
      <c r="F529" s="340">
        <v>41997</v>
      </c>
    </row>
    <row r="530" spans="6:6">
      <c r="F530" s="340">
        <v>41998</v>
      </c>
    </row>
    <row r="531" spans="6:6">
      <c r="F531" s="340">
        <v>41999</v>
      </c>
    </row>
    <row r="532" spans="6:6">
      <c r="F532" s="340">
        <v>42000</v>
      </c>
    </row>
    <row r="533" spans="6:6">
      <c r="F533" s="340">
        <v>42001</v>
      </c>
    </row>
    <row r="534" spans="6:6">
      <c r="F534" s="340">
        <v>42002</v>
      </c>
    </row>
    <row r="535" spans="6:6">
      <c r="F535" s="340">
        <v>42003</v>
      </c>
    </row>
    <row r="536" spans="6:6">
      <c r="F536" s="340">
        <v>42004</v>
      </c>
    </row>
    <row r="537" spans="6:6">
      <c r="F537" s="340">
        <v>42005</v>
      </c>
    </row>
    <row r="538" spans="6:6">
      <c r="F538" s="340">
        <v>42006</v>
      </c>
    </row>
    <row r="539" spans="6:6">
      <c r="F539" s="340">
        <v>42007</v>
      </c>
    </row>
    <row r="540" spans="6:6">
      <c r="F540" s="340">
        <v>42008</v>
      </c>
    </row>
    <row r="541" spans="6:6">
      <c r="F541" s="340">
        <v>42009</v>
      </c>
    </row>
    <row r="542" spans="6:6">
      <c r="F542" s="340">
        <v>42010</v>
      </c>
    </row>
    <row r="543" spans="6:6">
      <c r="F543" s="340">
        <v>42011</v>
      </c>
    </row>
    <row r="544" spans="6:6">
      <c r="F544" s="340">
        <v>42012</v>
      </c>
    </row>
    <row r="545" spans="6:6">
      <c r="F545" s="340">
        <v>42013</v>
      </c>
    </row>
    <row r="546" spans="6:6">
      <c r="F546" s="340">
        <v>42014</v>
      </c>
    </row>
    <row r="547" spans="6:6">
      <c r="F547" s="340">
        <v>42015</v>
      </c>
    </row>
    <row r="548" spans="6:6">
      <c r="F548" s="340">
        <v>42016</v>
      </c>
    </row>
    <row r="549" spans="6:6">
      <c r="F549" s="340">
        <v>42017</v>
      </c>
    </row>
    <row r="550" spans="6:6">
      <c r="F550" s="340">
        <v>42018</v>
      </c>
    </row>
    <row r="551" spans="6:6">
      <c r="F551" s="340">
        <v>42019</v>
      </c>
    </row>
    <row r="552" spans="6:6">
      <c r="F552" s="340">
        <v>42020</v>
      </c>
    </row>
    <row r="553" spans="6:6">
      <c r="F553" s="340">
        <v>42021</v>
      </c>
    </row>
    <row r="554" spans="6:6">
      <c r="F554" s="340">
        <v>42022</v>
      </c>
    </row>
    <row r="555" spans="6:6">
      <c r="F555" s="340">
        <v>42023</v>
      </c>
    </row>
    <row r="556" spans="6:6">
      <c r="F556" s="340">
        <v>42024</v>
      </c>
    </row>
    <row r="557" spans="6:6">
      <c r="F557" s="340">
        <v>42025</v>
      </c>
    </row>
    <row r="558" spans="6:6">
      <c r="F558" s="340">
        <v>42026</v>
      </c>
    </row>
    <row r="559" spans="6:6">
      <c r="F559" s="340">
        <v>42027</v>
      </c>
    </row>
    <row r="560" spans="6:6">
      <c r="F560" s="340">
        <v>42028</v>
      </c>
    </row>
    <row r="561" spans="6:6">
      <c r="F561" s="340">
        <v>42029</v>
      </c>
    </row>
    <row r="562" spans="6:6">
      <c r="F562" s="340">
        <v>42030</v>
      </c>
    </row>
    <row r="563" spans="6:6">
      <c r="F563" s="340">
        <v>42031</v>
      </c>
    </row>
    <row r="564" spans="6:6">
      <c r="F564" s="340">
        <v>42032</v>
      </c>
    </row>
    <row r="565" spans="6:6">
      <c r="F565" s="340">
        <v>42033</v>
      </c>
    </row>
    <row r="566" spans="6:6">
      <c r="F566" s="340">
        <v>42034</v>
      </c>
    </row>
    <row r="567" spans="6:6">
      <c r="F567" s="340">
        <v>42035</v>
      </c>
    </row>
    <row r="568" spans="6:6">
      <c r="F568" s="340">
        <v>42036</v>
      </c>
    </row>
    <row r="569" spans="6:6">
      <c r="F569" s="340">
        <v>42037</v>
      </c>
    </row>
    <row r="570" spans="6:6">
      <c r="F570" s="340">
        <v>42038</v>
      </c>
    </row>
    <row r="571" spans="6:6">
      <c r="F571" s="340">
        <v>42039</v>
      </c>
    </row>
    <row r="572" spans="6:6">
      <c r="F572" s="340">
        <v>42040</v>
      </c>
    </row>
    <row r="573" spans="6:6">
      <c r="F573" s="340">
        <v>42041</v>
      </c>
    </row>
    <row r="574" spans="6:6">
      <c r="F574" s="340">
        <v>42042</v>
      </c>
    </row>
    <row r="575" spans="6:6">
      <c r="F575" s="340">
        <v>42043</v>
      </c>
    </row>
    <row r="576" spans="6:6">
      <c r="F576" s="340">
        <v>42044</v>
      </c>
    </row>
    <row r="577" spans="6:6">
      <c r="F577" s="340">
        <v>42045</v>
      </c>
    </row>
    <row r="578" spans="6:6">
      <c r="F578" s="340">
        <v>42046</v>
      </c>
    </row>
    <row r="579" spans="6:6">
      <c r="F579" s="340">
        <v>42047</v>
      </c>
    </row>
    <row r="580" spans="6:6">
      <c r="F580" s="340">
        <v>42048</v>
      </c>
    </row>
    <row r="581" spans="6:6">
      <c r="F581" s="340">
        <v>42049</v>
      </c>
    </row>
    <row r="582" spans="6:6">
      <c r="F582" s="340">
        <v>42050</v>
      </c>
    </row>
    <row r="583" spans="6:6">
      <c r="F583" s="340">
        <v>42051</v>
      </c>
    </row>
    <row r="584" spans="6:6">
      <c r="F584" s="340">
        <v>42052</v>
      </c>
    </row>
    <row r="585" spans="6:6">
      <c r="F585" s="340">
        <v>42053</v>
      </c>
    </row>
    <row r="586" spans="6:6">
      <c r="F586" s="340">
        <v>42054</v>
      </c>
    </row>
    <row r="587" spans="6:6">
      <c r="F587" s="340">
        <v>42055</v>
      </c>
    </row>
    <row r="588" spans="6:6">
      <c r="F588" s="340">
        <v>42056</v>
      </c>
    </row>
    <row r="589" spans="6:6">
      <c r="F589" s="340">
        <v>42057</v>
      </c>
    </row>
    <row r="590" spans="6:6">
      <c r="F590" s="340">
        <v>42058</v>
      </c>
    </row>
    <row r="591" spans="6:6">
      <c r="F591" s="340">
        <v>42059</v>
      </c>
    </row>
    <row r="592" spans="6:6">
      <c r="F592" s="340">
        <v>42060</v>
      </c>
    </row>
    <row r="593" spans="6:6">
      <c r="F593" s="340">
        <v>42061</v>
      </c>
    </row>
    <row r="594" spans="6:6">
      <c r="F594" s="340">
        <v>42062</v>
      </c>
    </row>
    <row r="595" spans="6:6">
      <c r="F595" s="340">
        <v>42063</v>
      </c>
    </row>
    <row r="596" spans="6:6">
      <c r="F596" s="340">
        <v>42064</v>
      </c>
    </row>
    <row r="597" spans="6:6">
      <c r="F597" s="340">
        <v>42065</v>
      </c>
    </row>
    <row r="598" spans="6:6">
      <c r="F598" s="340">
        <v>42066</v>
      </c>
    </row>
    <row r="599" spans="6:6">
      <c r="F599" s="340">
        <v>42067</v>
      </c>
    </row>
    <row r="600" spans="6:6">
      <c r="F600" s="340">
        <v>42068</v>
      </c>
    </row>
    <row r="601" spans="6:6">
      <c r="F601" s="340">
        <v>42069</v>
      </c>
    </row>
    <row r="602" spans="6:6">
      <c r="F602" s="340">
        <v>42070</v>
      </c>
    </row>
    <row r="603" spans="6:6">
      <c r="F603" s="340">
        <v>42071</v>
      </c>
    </row>
    <row r="604" spans="6:6">
      <c r="F604" s="340">
        <v>42072</v>
      </c>
    </row>
    <row r="605" spans="6:6">
      <c r="F605" s="340">
        <v>42073</v>
      </c>
    </row>
    <row r="606" spans="6:6">
      <c r="F606" s="340">
        <v>42074</v>
      </c>
    </row>
    <row r="607" spans="6:6">
      <c r="F607" s="340">
        <v>42075</v>
      </c>
    </row>
    <row r="608" spans="6:6">
      <c r="F608" s="340">
        <v>42076</v>
      </c>
    </row>
    <row r="609" spans="6:6">
      <c r="F609" s="340">
        <v>42077</v>
      </c>
    </row>
    <row r="610" spans="6:6">
      <c r="F610" s="340">
        <v>42078</v>
      </c>
    </row>
    <row r="611" spans="6:6">
      <c r="F611" s="340">
        <v>42079</v>
      </c>
    </row>
    <row r="612" spans="6:6">
      <c r="F612" s="340">
        <v>42080</v>
      </c>
    </row>
    <row r="613" spans="6:6">
      <c r="F613" s="340">
        <v>42081</v>
      </c>
    </row>
    <row r="614" spans="6:6">
      <c r="F614" s="340">
        <v>42082</v>
      </c>
    </row>
    <row r="615" spans="6:6">
      <c r="F615" s="340">
        <v>42083</v>
      </c>
    </row>
    <row r="616" spans="6:6">
      <c r="F616" s="340">
        <v>42084</v>
      </c>
    </row>
    <row r="617" spans="6:6">
      <c r="F617" s="340">
        <v>42085</v>
      </c>
    </row>
    <row r="618" spans="6:6">
      <c r="F618" s="340">
        <v>42086</v>
      </c>
    </row>
    <row r="619" spans="6:6">
      <c r="F619" s="340">
        <v>42087</v>
      </c>
    </row>
    <row r="620" spans="6:6">
      <c r="F620" s="340">
        <v>42088</v>
      </c>
    </row>
    <row r="621" spans="6:6">
      <c r="F621" s="340">
        <v>42089</v>
      </c>
    </row>
    <row r="622" spans="6:6">
      <c r="F622" s="340">
        <v>42090</v>
      </c>
    </row>
    <row r="623" spans="6:6">
      <c r="F623" s="340">
        <v>42091</v>
      </c>
    </row>
    <row r="624" spans="6:6">
      <c r="F624" s="340">
        <v>42092</v>
      </c>
    </row>
    <row r="625" spans="6:6">
      <c r="F625" s="340">
        <v>42093</v>
      </c>
    </row>
    <row r="626" spans="6:6">
      <c r="F626" s="340">
        <v>42094</v>
      </c>
    </row>
    <row r="627" spans="6:6">
      <c r="F627" s="340">
        <v>42095</v>
      </c>
    </row>
    <row r="628" spans="6:6">
      <c r="F628" s="340">
        <v>42096</v>
      </c>
    </row>
    <row r="629" spans="6:6">
      <c r="F629" s="340">
        <v>42097</v>
      </c>
    </row>
    <row r="630" spans="6:6">
      <c r="F630" s="340">
        <v>42098</v>
      </c>
    </row>
    <row r="631" spans="6:6">
      <c r="F631" s="340">
        <v>42099</v>
      </c>
    </row>
    <row r="632" spans="6:6">
      <c r="F632" s="340">
        <v>42100</v>
      </c>
    </row>
    <row r="633" spans="6:6">
      <c r="F633" s="340">
        <v>42101</v>
      </c>
    </row>
    <row r="634" spans="6:6">
      <c r="F634" s="340">
        <v>42102</v>
      </c>
    </row>
    <row r="635" spans="6:6">
      <c r="F635" s="340">
        <v>42103</v>
      </c>
    </row>
    <row r="636" spans="6:6">
      <c r="F636" s="340">
        <v>42104</v>
      </c>
    </row>
    <row r="637" spans="6:6">
      <c r="F637" s="340">
        <v>42105</v>
      </c>
    </row>
    <row r="638" spans="6:6">
      <c r="F638" s="340">
        <v>42106</v>
      </c>
    </row>
    <row r="639" spans="6:6">
      <c r="F639" s="340">
        <v>42107</v>
      </c>
    </row>
    <row r="640" spans="6:6">
      <c r="F640" s="340">
        <v>42108</v>
      </c>
    </row>
    <row r="641" spans="6:6">
      <c r="F641" s="340">
        <v>42109</v>
      </c>
    </row>
    <row r="642" spans="6:6">
      <c r="F642" s="340">
        <v>42110</v>
      </c>
    </row>
    <row r="643" spans="6:6">
      <c r="F643" s="340">
        <v>42111</v>
      </c>
    </row>
    <row r="644" spans="6:6">
      <c r="F644" s="340">
        <v>42112</v>
      </c>
    </row>
    <row r="645" spans="6:6">
      <c r="F645" s="340">
        <v>42113</v>
      </c>
    </row>
    <row r="646" spans="6:6">
      <c r="F646" s="340">
        <v>42114</v>
      </c>
    </row>
    <row r="647" spans="6:6">
      <c r="F647" s="340">
        <v>42115</v>
      </c>
    </row>
    <row r="648" spans="6:6">
      <c r="F648" s="340">
        <v>42116</v>
      </c>
    </row>
    <row r="649" spans="6:6">
      <c r="F649" s="340">
        <v>42117</v>
      </c>
    </row>
    <row r="650" spans="6:6">
      <c r="F650" s="340">
        <v>42118</v>
      </c>
    </row>
    <row r="651" spans="6:6">
      <c r="F651" s="340">
        <v>42119</v>
      </c>
    </row>
    <row r="652" spans="6:6">
      <c r="F652" s="340">
        <v>42120</v>
      </c>
    </row>
    <row r="653" spans="6:6">
      <c r="F653" s="340">
        <v>42121</v>
      </c>
    </row>
    <row r="654" spans="6:6">
      <c r="F654" s="340">
        <v>42122</v>
      </c>
    </row>
    <row r="655" spans="6:6">
      <c r="F655" s="340">
        <v>42123</v>
      </c>
    </row>
    <row r="656" spans="6:6">
      <c r="F656" s="340">
        <v>42124</v>
      </c>
    </row>
    <row r="657" spans="6:6">
      <c r="F657" s="340">
        <v>42125</v>
      </c>
    </row>
    <row r="658" spans="6:6">
      <c r="F658" s="340">
        <v>42126</v>
      </c>
    </row>
    <row r="659" spans="6:6">
      <c r="F659" s="340">
        <v>42127</v>
      </c>
    </row>
    <row r="660" spans="6:6">
      <c r="F660" s="340">
        <v>42128</v>
      </c>
    </row>
    <row r="661" spans="6:6">
      <c r="F661" s="340">
        <v>42129</v>
      </c>
    </row>
    <row r="662" spans="6:6">
      <c r="F662" s="340">
        <v>42130</v>
      </c>
    </row>
    <row r="663" spans="6:6">
      <c r="F663" s="340">
        <v>42131</v>
      </c>
    </row>
    <row r="664" spans="6:6">
      <c r="F664" s="340">
        <v>42132</v>
      </c>
    </row>
    <row r="665" spans="6:6">
      <c r="F665" s="340">
        <v>42133</v>
      </c>
    </row>
    <row r="666" spans="6:6">
      <c r="F666" s="340">
        <v>42134</v>
      </c>
    </row>
    <row r="667" spans="6:6">
      <c r="F667" s="340">
        <v>42135</v>
      </c>
    </row>
    <row r="668" spans="6:6">
      <c r="F668" s="340">
        <v>42136</v>
      </c>
    </row>
    <row r="669" spans="6:6">
      <c r="F669" s="340">
        <v>42137</v>
      </c>
    </row>
    <row r="670" spans="6:6">
      <c r="F670" s="340">
        <v>42138</v>
      </c>
    </row>
    <row r="671" spans="6:6">
      <c r="F671" s="340">
        <v>42139</v>
      </c>
    </row>
    <row r="672" spans="6:6">
      <c r="F672" s="340">
        <v>42140</v>
      </c>
    </row>
    <row r="673" spans="6:6">
      <c r="F673" s="340">
        <v>42141</v>
      </c>
    </row>
    <row r="674" spans="6:6">
      <c r="F674" s="340">
        <v>42142</v>
      </c>
    </row>
    <row r="675" spans="6:6">
      <c r="F675" s="340">
        <v>42143</v>
      </c>
    </row>
    <row r="676" spans="6:6">
      <c r="F676" s="340">
        <v>42144</v>
      </c>
    </row>
    <row r="677" spans="6:6">
      <c r="F677" s="340">
        <v>42145</v>
      </c>
    </row>
    <row r="678" spans="6:6">
      <c r="F678" s="340">
        <v>42146</v>
      </c>
    </row>
    <row r="679" spans="6:6">
      <c r="F679" s="340">
        <v>42147</v>
      </c>
    </row>
    <row r="680" spans="6:6">
      <c r="F680" s="340">
        <v>42148</v>
      </c>
    </row>
    <row r="681" spans="6:6">
      <c r="F681" s="340">
        <v>42149</v>
      </c>
    </row>
    <row r="682" spans="6:6">
      <c r="F682" s="340">
        <v>42150</v>
      </c>
    </row>
    <row r="683" spans="6:6">
      <c r="F683" s="340">
        <v>42151</v>
      </c>
    </row>
    <row r="684" spans="6:6">
      <c r="F684" s="340">
        <v>42152</v>
      </c>
    </row>
    <row r="685" spans="6:6">
      <c r="F685" s="340">
        <v>42153</v>
      </c>
    </row>
    <row r="686" spans="6:6">
      <c r="F686" s="340">
        <v>42154</v>
      </c>
    </row>
  </sheetData>
  <autoFilter ref="A1:C366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8"/>
  <sheetViews>
    <sheetView workbookViewId="0">
      <selection sqref="A1:IV65536"/>
    </sheetView>
  </sheetViews>
  <sheetFormatPr defaultRowHeight="12.75"/>
  <cols>
    <col min="1" max="1" width="13.75" customWidth="1"/>
    <col min="2" max="2" width="15.375" customWidth="1"/>
    <col min="3" max="3" width="16.125" customWidth="1"/>
    <col min="4" max="4" width="18" customWidth="1"/>
  </cols>
  <sheetData>
    <row r="1" spans="1:8" ht="30">
      <c r="A1" s="331" t="s">
        <v>138</v>
      </c>
      <c r="B1" s="331" t="s">
        <v>139</v>
      </c>
      <c r="C1" s="331" t="s">
        <v>140</v>
      </c>
      <c r="D1" s="331" t="s">
        <v>141</v>
      </c>
      <c r="E1" s="331" t="s">
        <v>142</v>
      </c>
      <c r="F1" s="331" t="s">
        <v>143</v>
      </c>
      <c r="G1" s="332" t="s">
        <v>144</v>
      </c>
      <c r="H1" s="333"/>
    </row>
    <row r="2" spans="1:8">
      <c r="A2" s="334" t="s">
        <v>145</v>
      </c>
      <c r="B2" s="334" t="s">
        <v>146</v>
      </c>
      <c r="C2" s="334" t="s">
        <v>147</v>
      </c>
      <c r="D2" s="334">
        <v>97</v>
      </c>
      <c r="E2" s="335">
        <v>100</v>
      </c>
      <c r="F2" s="334" t="s">
        <v>148</v>
      </c>
      <c r="G2" s="336">
        <v>245</v>
      </c>
      <c r="H2" s="337"/>
    </row>
    <row r="3" spans="1:8">
      <c r="A3" s="334" t="s">
        <v>149</v>
      </c>
      <c r="B3" s="334" t="s">
        <v>150</v>
      </c>
      <c r="C3" s="334" t="s">
        <v>147</v>
      </c>
      <c r="D3" s="334">
        <v>97</v>
      </c>
      <c r="E3" s="335">
        <v>100</v>
      </c>
      <c r="F3" s="334" t="s">
        <v>148</v>
      </c>
      <c r="G3" s="336">
        <v>245</v>
      </c>
      <c r="H3" s="337"/>
    </row>
    <row r="4" spans="1:8">
      <c r="A4" s="334" t="s">
        <v>151</v>
      </c>
      <c r="B4" s="334" t="s">
        <v>152</v>
      </c>
      <c r="C4" s="334" t="s">
        <v>147</v>
      </c>
      <c r="D4" s="334">
        <v>97</v>
      </c>
      <c r="E4" s="335">
        <v>100</v>
      </c>
      <c r="F4" s="334" t="s">
        <v>148</v>
      </c>
      <c r="G4" s="336">
        <v>245</v>
      </c>
      <c r="H4" s="337"/>
    </row>
    <row r="5" spans="1:8">
      <c r="A5" s="334" t="s">
        <v>153</v>
      </c>
      <c r="B5" s="334" t="s">
        <v>154</v>
      </c>
      <c r="C5" s="334" t="s">
        <v>155</v>
      </c>
      <c r="D5" s="334">
        <v>97</v>
      </c>
      <c r="E5" s="335">
        <v>600</v>
      </c>
      <c r="F5" s="334" t="s">
        <v>156</v>
      </c>
      <c r="G5" s="336">
        <v>196</v>
      </c>
      <c r="H5" s="337"/>
    </row>
    <row r="6" spans="1:8">
      <c r="A6" s="334" t="s">
        <v>157</v>
      </c>
      <c r="B6" s="334" t="s">
        <v>158</v>
      </c>
      <c r="C6" s="334" t="s">
        <v>155</v>
      </c>
      <c r="D6" s="334">
        <v>97</v>
      </c>
      <c r="E6" s="335">
        <v>600</v>
      </c>
      <c r="F6" s="334" t="s">
        <v>156</v>
      </c>
      <c r="G6" s="336">
        <v>196</v>
      </c>
      <c r="H6" s="337"/>
    </row>
    <row r="7" spans="1:8">
      <c r="A7" s="334" t="s">
        <v>159</v>
      </c>
      <c r="B7" s="334" t="s">
        <v>160</v>
      </c>
      <c r="C7" s="334" t="s">
        <v>155</v>
      </c>
      <c r="D7" s="334">
        <v>97</v>
      </c>
      <c r="E7" s="335">
        <v>600</v>
      </c>
      <c r="F7" s="334" t="s">
        <v>156</v>
      </c>
      <c r="G7" s="336">
        <v>196</v>
      </c>
      <c r="H7" s="337"/>
    </row>
    <row r="8" spans="1:8">
      <c r="A8" s="334" t="s">
        <v>161</v>
      </c>
      <c r="B8" s="334" t="s">
        <v>162</v>
      </c>
      <c r="C8" s="334" t="s">
        <v>147</v>
      </c>
      <c r="D8" s="334">
        <v>97</v>
      </c>
      <c r="E8" s="335">
        <v>140</v>
      </c>
      <c r="F8" s="334" t="s">
        <v>163</v>
      </c>
      <c r="G8" s="336">
        <v>230</v>
      </c>
      <c r="H8" s="337"/>
    </row>
    <row r="9" spans="1:8">
      <c r="A9" s="334" t="s">
        <v>164</v>
      </c>
      <c r="B9" s="334" t="s">
        <v>165</v>
      </c>
      <c r="C9" s="334" t="s">
        <v>166</v>
      </c>
      <c r="D9" s="334">
        <v>60</v>
      </c>
      <c r="E9" s="335">
        <v>100</v>
      </c>
      <c r="F9" s="334" t="s">
        <v>148</v>
      </c>
      <c r="G9" s="336">
        <v>245</v>
      </c>
      <c r="H9" s="337"/>
    </row>
    <row r="10" spans="1:8">
      <c r="A10" s="334" t="s">
        <v>167</v>
      </c>
      <c r="B10" s="334" t="s">
        <v>168</v>
      </c>
      <c r="C10" s="334" t="s">
        <v>155</v>
      </c>
      <c r="D10" s="334">
        <v>97</v>
      </c>
      <c r="E10" s="335">
        <v>100</v>
      </c>
      <c r="F10" s="334" t="s">
        <v>148</v>
      </c>
      <c r="G10" s="336">
        <v>245</v>
      </c>
      <c r="H10" s="337"/>
    </row>
    <row r="11" spans="1:8">
      <c r="A11" s="334" t="s">
        <v>169</v>
      </c>
      <c r="B11" s="334" t="s">
        <v>170</v>
      </c>
      <c r="C11" s="334" t="s">
        <v>147</v>
      </c>
      <c r="D11" s="334">
        <v>97</v>
      </c>
      <c r="E11" s="335">
        <v>100</v>
      </c>
      <c r="F11" s="334" t="s">
        <v>148</v>
      </c>
      <c r="G11" s="336">
        <v>245</v>
      </c>
      <c r="H11" s="337"/>
    </row>
    <row r="12" spans="1:8">
      <c r="A12" s="334" t="s">
        <v>171</v>
      </c>
      <c r="B12" s="334" t="s">
        <v>172</v>
      </c>
      <c r="C12" s="334" t="s">
        <v>155</v>
      </c>
      <c r="D12" s="334">
        <v>97</v>
      </c>
      <c r="E12" s="335">
        <v>100</v>
      </c>
      <c r="F12" s="334" t="s">
        <v>148</v>
      </c>
      <c r="G12" s="336">
        <v>245</v>
      </c>
      <c r="H12" s="337"/>
    </row>
    <row r="13" spans="1:8">
      <c r="A13" s="334" t="s">
        <v>173</v>
      </c>
      <c r="B13" s="334" t="s">
        <v>174</v>
      </c>
      <c r="C13" s="334" t="s">
        <v>155</v>
      </c>
      <c r="D13" s="334">
        <v>97</v>
      </c>
      <c r="E13" s="335">
        <v>140</v>
      </c>
      <c r="F13" s="334" t="s">
        <v>163</v>
      </c>
      <c r="G13" s="336">
        <v>230</v>
      </c>
      <c r="H13" s="337"/>
    </row>
    <row r="14" spans="1:8">
      <c r="A14" s="334" t="s">
        <v>175</v>
      </c>
      <c r="B14" s="334" t="s">
        <v>176</v>
      </c>
      <c r="C14" s="334" t="s">
        <v>155</v>
      </c>
      <c r="D14" s="334">
        <v>97</v>
      </c>
      <c r="E14" s="335">
        <v>100</v>
      </c>
      <c r="F14" s="334" t="s">
        <v>148</v>
      </c>
      <c r="G14" s="336">
        <v>245</v>
      </c>
      <c r="H14" s="337"/>
    </row>
    <row r="15" spans="1:8">
      <c r="A15" s="334" t="s">
        <v>177</v>
      </c>
      <c r="B15" s="334" t="s">
        <v>178</v>
      </c>
      <c r="C15" s="334" t="s">
        <v>155</v>
      </c>
      <c r="D15" s="334">
        <v>97</v>
      </c>
      <c r="E15" s="335">
        <v>140</v>
      </c>
      <c r="F15" s="334" t="s">
        <v>163</v>
      </c>
      <c r="G15" s="336">
        <v>230</v>
      </c>
      <c r="H15" s="337"/>
    </row>
    <row r="16" spans="1:8">
      <c r="A16" s="334" t="s">
        <v>179</v>
      </c>
      <c r="B16" s="334" t="s">
        <v>180</v>
      </c>
      <c r="C16" s="334" t="s">
        <v>155</v>
      </c>
      <c r="D16" s="334">
        <v>97</v>
      </c>
      <c r="E16" s="335">
        <v>100</v>
      </c>
      <c r="F16" s="334" t="s">
        <v>148</v>
      </c>
      <c r="G16" s="336">
        <v>245</v>
      </c>
      <c r="H16" s="337"/>
    </row>
    <row r="17" spans="1:8">
      <c r="A17" s="334" t="s">
        <v>181</v>
      </c>
      <c r="B17" s="334" t="s">
        <v>182</v>
      </c>
      <c r="C17" s="334" t="s">
        <v>155</v>
      </c>
      <c r="D17" s="334">
        <v>97</v>
      </c>
      <c r="E17" s="335">
        <v>210</v>
      </c>
      <c r="F17" s="334" t="s">
        <v>183</v>
      </c>
      <c r="G17" s="336">
        <v>230</v>
      </c>
      <c r="H17" s="337"/>
    </row>
    <row r="18" spans="1:8">
      <c r="A18" s="334" t="s">
        <v>184</v>
      </c>
      <c r="B18" s="334" t="s">
        <v>185</v>
      </c>
      <c r="C18" s="334" t="s">
        <v>155</v>
      </c>
      <c r="D18" s="334">
        <v>97</v>
      </c>
      <c r="E18" s="335">
        <v>355</v>
      </c>
      <c r="F18" s="334" t="s">
        <v>186</v>
      </c>
      <c r="G18" s="336">
        <v>216</v>
      </c>
      <c r="H18" s="337"/>
    </row>
    <row r="19" spans="1:8">
      <c r="A19" s="334" t="s">
        <v>187</v>
      </c>
      <c r="B19" s="334" t="s">
        <v>188</v>
      </c>
      <c r="C19" s="334" t="s">
        <v>155</v>
      </c>
      <c r="D19" s="334">
        <v>97</v>
      </c>
      <c r="E19" s="335">
        <v>210</v>
      </c>
      <c r="F19" s="334" t="s">
        <v>183</v>
      </c>
      <c r="G19" s="336">
        <v>230</v>
      </c>
      <c r="H19" s="337"/>
    </row>
    <row r="20" spans="1:8">
      <c r="A20" s="334" t="s">
        <v>189</v>
      </c>
      <c r="B20" s="334" t="s">
        <v>190</v>
      </c>
      <c r="C20" s="334" t="s">
        <v>155</v>
      </c>
      <c r="D20" s="334">
        <v>97</v>
      </c>
      <c r="E20" s="335">
        <v>100</v>
      </c>
      <c r="F20" s="334" t="s">
        <v>148</v>
      </c>
      <c r="G20" s="336">
        <v>245</v>
      </c>
      <c r="H20" s="337"/>
    </row>
    <row r="21" spans="1:8">
      <c r="A21" s="334" t="s">
        <v>191</v>
      </c>
      <c r="B21" s="334" t="s">
        <v>192</v>
      </c>
      <c r="C21" s="334" t="s">
        <v>155</v>
      </c>
      <c r="D21" s="334">
        <v>97</v>
      </c>
      <c r="E21" s="335">
        <v>100</v>
      </c>
      <c r="F21" s="334" t="s">
        <v>148</v>
      </c>
      <c r="G21" s="336">
        <v>245</v>
      </c>
      <c r="H21" s="337"/>
    </row>
    <row r="22" spans="1:8">
      <c r="A22" s="334" t="s">
        <v>193</v>
      </c>
      <c r="B22" s="334" t="s">
        <v>194</v>
      </c>
      <c r="C22" s="334" t="s">
        <v>155</v>
      </c>
      <c r="D22" s="334">
        <v>97</v>
      </c>
      <c r="E22" s="335">
        <v>355</v>
      </c>
      <c r="F22" s="334" t="s">
        <v>186</v>
      </c>
      <c r="G22" s="336">
        <v>216</v>
      </c>
      <c r="H22" s="337"/>
    </row>
    <row r="23" spans="1:8">
      <c r="A23" s="334" t="s">
        <v>195</v>
      </c>
      <c r="B23" s="334" t="s">
        <v>196</v>
      </c>
      <c r="C23" s="334" t="s">
        <v>155</v>
      </c>
      <c r="D23" s="334">
        <v>97</v>
      </c>
      <c r="E23" s="335">
        <v>210</v>
      </c>
      <c r="F23" s="334" t="s">
        <v>183</v>
      </c>
      <c r="G23" s="336">
        <v>230</v>
      </c>
      <c r="H23" s="337"/>
    </row>
    <row r="24" spans="1:8">
      <c r="A24" s="334" t="s">
        <v>197</v>
      </c>
      <c r="B24" s="334" t="s">
        <v>198</v>
      </c>
      <c r="C24" s="334" t="s">
        <v>155</v>
      </c>
      <c r="D24" s="334">
        <v>97</v>
      </c>
      <c r="E24" s="335">
        <v>100</v>
      </c>
      <c r="F24" s="334" t="s">
        <v>148</v>
      </c>
      <c r="G24" s="336">
        <v>245</v>
      </c>
      <c r="H24" s="337"/>
    </row>
    <row r="25" spans="1:8">
      <c r="A25" s="334" t="s">
        <v>199</v>
      </c>
      <c r="B25" s="334" t="s">
        <v>200</v>
      </c>
      <c r="C25" s="334" t="s">
        <v>155</v>
      </c>
      <c r="D25" s="334">
        <v>97</v>
      </c>
      <c r="E25" s="335">
        <v>100</v>
      </c>
      <c r="F25" s="334" t="s">
        <v>148</v>
      </c>
      <c r="G25" s="336">
        <v>245</v>
      </c>
      <c r="H25" s="337"/>
    </row>
    <row r="26" spans="1:8">
      <c r="A26" s="334" t="s">
        <v>201</v>
      </c>
      <c r="B26" s="334" t="s">
        <v>202</v>
      </c>
      <c r="C26" s="334" t="s">
        <v>155</v>
      </c>
      <c r="D26" s="334">
        <v>97</v>
      </c>
      <c r="E26" s="335">
        <v>100</v>
      </c>
      <c r="F26" s="334" t="s">
        <v>148</v>
      </c>
      <c r="G26" s="336">
        <v>245</v>
      </c>
      <c r="H26" s="337"/>
    </row>
    <row r="27" spans="1:8">
      <c r="A27" s="334" t="s">
        <v>203</v>
      </c>
      <c r="B27" s="334" t="s">
        <v>204</v>
      </c>
      <c r="C27" s="334" t="s">
        <v>155</v>
      </c>
      <c r="D27" s="334">
        <v>97</v>
      </c>
      <c r="E27" s="335">
        <v>100</v>
      </c>
      <c r="F27" s="334" t="s">
        <v>148</v>
      </c>
      <c r="G27" s="336">
        <v>245</v>
      </c>
      <c r="H27" s="337"/>
    </row>
    <row r="28" spans="1:8">
      <c r="A28" s="334" t="s">
        <v>205</v>
      </c>
      <c r="B28" s="334" t="s">
        <v>206</v>
      </c>
      <c r="C28" s="334" t="s">
        <v>155</v>
      </c>
      <c r="D28" s="334">
        <v>97</v>
      </c>
      <c r="E28" s="335">
        <v>100</v>
      </c>
      <c r="F28" s="334" t="s">
        <v>148</v>
      </c>
      <c r="G28" s="336">
        <v>245</v>
      </c>
      <c r="H28" s="337"/>
    </row>
    <row r="29" spans="1:8">
      <c r="A29" s="334" t="s">
        <v>207</v>
      </c>
      <c r="B29" s="334" t="s">
        <v>208</v>
      </c>
      <c r="C29" s="334" t="s">
        <v>155</v>
      </c>
      <c r="D29" s="334">
        <v>97</v>
      </c>
      <c r="E29" s="335">
        <v>100</v>
      </c>
      <c r="F29" s="334" t="s">
        <v>148</v>
      </c>
      <c r="G29" s="336">
        <v>245</v>
      </c>
      <c r="H29" s="337"/>
    </row>
    <row r="30" spans="1:8">
      <c r="A30" s="334" t="s">
        <v>209</v>
      </c>
      <c r="B30" s="334" t="s">
        <v>210</v>
      </c>
      <c r="C30" s="334" t="s">
        <v>155</v>
      </c>
      <c r="D30" s="334">
        <v>97</v>
      </c>
      <c r="E30" s="335">
        <v>100</v>
      </c>
      <c r="F30" s="334" t="s">
        <v>148</v>
      </c>
      <c r="G30" s="336">
        <v>245</v>
      </c>
      <c r="H30" s="337"/>
    </row>
    <row r="31" spans="1:8">
      <c r="A31" s="334" t="s">
        <v>211</v>
      </c>
      <c r="B31" s="334" t="s">
        <v>212</v>
      </c>
      <c r="C31" s="334" t="s">
        <v>155</v>
      </c>
      <c r="D31" s="334">
        <v>97</v>
      </c>
      <c r="E31" s="335">
        <v>100</v>
      </c>
      <c r="F31" s="334" t="s">
        <v>148</v>
      </c>
      <c r="G31" s="336">
        <v>245</v>
      </c>
      <c r="H31" s="337"/>
    </row>
    <row r="32" spans="1:8">
      <c r="A32" s="334" t="s">
        <v>213</v>
      </c>
      <c r="B32" s="334" t="s">
        <v>214</v>
      </c>
      <c r="C32" s="334" t="s">
        <v>155</v>
      </c>
      <c r="D32" s="334">
        <v>97</v>
      </c>
      <c r="E32" s="335">
        <v>100</v>
      </c>
      <c r="F32" s="334" t="s">
        <v>148</v>
      </c>
      <c r="G32" s="336">
        <v>245</v>
      </c>
      <c r="H32" s="337"/>
    </row>
    <row r="33" spans="1:8">
      <c r="A33" s="334" t="s">
        <v>215</v>
      </c>
      <c r="B33" s="334" t="s">
        <v>216</v>
      </c>
      <c r="C33" s="334" t="s">
        <v>155</v>
      </c>
      <c r="D33" s="334">
        <v>97</v>
      </c>
      <c r="E33" s="335">
        <v>100</v>
      </c>
      <c r="F33" s="334" t="s">
        <v>148</v>
      </c>
      <c r="G33" s="336">
        <v>245</v>
      </c>
      <c r="H33" s="337"/>
    </row>
    <row r="34" spans="1:8">
      <c r="A34" s="334" t="s">
        <v>217</v>
      </c>
      <c r="B34" s="334" t="s">
        <v>218</v>
      </c>
      <c r="C34" s="334" t="s">
        <v>155</v>
      </c>
      <c r="D34" s="334">
        <v>97</v>
      </c>
      <c r="E34" s="335">
        <v>100</v>
      </c>
      <c r="F34" s="334" t="s">
        <v>148</v>
      </c>
      <c r="G34" s="336">
        <v>245</v>
      </c>
      <c r="H34" s="337"/>
    </row>
    <row r="35" spans="1:8" ht="16.5">
      <c r="A35" s="334" t="s">
        <v>219</v>
      </c>
      <c r="B35" s="334" t="s">
        <v>220</v>
      </c>
      <c r="C35" s="334" t="s">
        <v>221</v>
      </c>
      <c r="D35" s="334" t="s">
        <v>222</v>
      </c>
      <c r="E35" s="335">
        <v>600</v>
      </c>
      <c r="F35" s="334" t="s">
        <v>156</v>
      </c>
      <c r="G35" s="336">
        <v>196</v>
      </c>
      <c r="H35" s="337"/>
    </row>
    <row r="36" spans="1:8">
      <c r="A36" s="334" t="s">
        <v>223</v>
      </c>
      <c r="B36" s="334" t="s">
        <v>224</v>
      </c>
      <c r="C36" s="334" t="s">
        <v>225</v>
      </c>
      <c r="D36" s="334">
        <v>97</v>
      </c>
      <c r="E36" s="335">
        <v>100</v>
      </c>
      <c r="F36" s="334" t="s">
        <v>148</v>
      </c>
      <c r="G36" s="336">
        <v>245</v>
      </c>
      <c r="H36" s="337"/>
    </row>
    <row r="37" spans="1:8">
      <c r="A37" s="334" t="s">
        <v>226</v>
      </c>
      <c r="B37" s="334" t="s">
        <v>227</v>
      </c>
      <c r="C37" s="334" t="s">
        <v>225</v>
      </c>
      <c r="D37" s="334">
        <v>97</v>
      </c>
      <c r="E37" s="335">
        <v>350</v>
      </c>
      <c r="F37" s="334" t="s">
        <v>228</v>
      </c>
      <c r="G37" s="336">
        <v>216</v>
      </c>
      <c r="H37" s="337"/>
    </row>
    <row r="38" spans="1:8">
      <c r="A38" s="334" t="s">
        <v>229</v>
      </c>
      <c r="B38" s="334" t="s">
        <v>230</v>
      </c>
      <c r="C38" s="334" t="s">
        <v>225</v>
      </c>
      <c r="D38" s="334">
        <v>97</v>
      </c>
      <c r="E38" s="335">
        <v>210</v>
      </c>
      <c r="F38" s="334" t="s">
        <v>183</v>
      </c>
      <c r="G38" s="336">
        <v>230</v>
      </c>
      <c r="H38" s="337"/>
    </row>
    <row r="39" spans="1:8">
      <c r="A39" s="334" t="s">
        <v>231</v>
      </c>
      <c r="B39" s="334" t="s">
        <v>232</v>
      </c>
      <c r="C39" s="334" t="s">
        <v>225</v>
      </c>
      <c r="D39" s="334">
        <v>97</v>
      </c>
      <c r="E39" s="335">
        <v>100</v>
      </c>
      <c r="F39" s="334" t="s">
        <v>148</v>
      </c>
      <c r="G39" s="336">
        <v>245</v>
      </c>
      <c r="H39" s="337"/>
    </row>
    <row r="40" spans="1:8" ht="16.5">
      <c r="A40" s="334" t="s">
        <v>233</v>
      </c>
      <c r="B40" s="334" t="s">
        <v>234</v>
      </c>
      <c r="C40" s="334" t="s">
        <v>235</v>
      </c>
      <c r="D40" s="334" t="s">
        <v>222</v>
      </c>
      <c r="E40" s="335">
        <v>100</v>
      </c>
      <c r="F40" s="334" t="s">
        <v>148</v>
      </c>
      <c r="G40" s="336">
        <v>245</v>
      </c>
      <c r="H40" s="337"/>
    </row>
    <row r="41" spans="1:8" ht="16.5">
      <c r="A41" s="334" t="s">
        <v>236</v>
      </c>
      <c r="B41" s="334" t="s">
        <v>237</v>
      </c>
      <c r="C41" s="334" t="s">
        <v>221</v>
      </c>
      <c r="D41" s="334" t="s">
        <v>222</v>
      </c>
      <c r="E41" s="335">
        <v>600</v>
      </c>
      <c r="F41" s="334" t="s">
        <v>156</v>
      </c>
      <c r="G41" s="336">
        <v>196</v>
      </c>
      <c r="H41" s="337"/>
    </row>
    <row r="42" spans="1:8">
      <c r="A42" s="334" t="s">
        <v>238</v>
      </c>
      <c r="B42" s="334" t="s">
        <v>239</v>
      </c>
      <c r="C42" s="334" t="s">
        <v>166</v>
      </c>
      <c r="D42" s="334">
        <v>60</v>
      </c>
      <c r="E42" s="335">
        <v>100</v>
      </c>
      <c r="F42" s="334" t="s">
        <v>148</v>
      </c>
      <c r="G42" s="336">
        <v>245</v>
      </c>
      <c r="H42" s="337"/>
    </row>
    <row r="43" spans="1:8">
      <c r="A43" s="334" t="s">
        <v>240</v>
      </c>
      <c r="B43" s="334" t="s">
        <v>241</v>
      </c>
      <c r="C43" s="334" t="s">
        <v>166</v>
      </c>
      <c r="D43" s="334">
        <v>60</v>
      </c>
      <c r="E43" s="335">
        <v>100</v>
      </c>
      <c r="F43" s="334" t="s">
        <v>148</v>
      </c>
      <c r="G43" s="336">
        <v>245</v>
      </c>
      <c r="H43" s="337"/>
    </row>
    <row r="44" spans="1:8">
      <c r="A44" s="334" t="s">
        <v>242</v>
      </c>
      <c r="B44" s="334" t="s">
        <v>243</v>
      </c>
      <c r="C44" s="334" t="s">
        <v>147</v>
      </c>
      <c r="D44" s="334">
        <v>97</v>
      </c>
      <c r="E44" s="335">
        <v>100</v>
      </c>
      <c r="F44" s="334" t="s">
        <v>148</v>
      </c>
      <c r="G44" s="336">
        <v>245</v>
      </c>
      <c r="H44" s="337"/>
    </row>
    <row r="45" spans="1:8">
      <c r="A45" s="334" t="s">
        <v>244</v>
      </c>
      <c r="B45" s="334" t="s">
        <v>245</v>
      </c>
      <c r="C45" s="334" t="s">
        <v>246</v>
      </c>
      <c r="D45" s="334">
        <v>60</v>
      </c>
      <c r="E45" s="335">
        <v>350</v>
      </c>
      <c r="F45" s="334" t="s">
        <v>228</v>
      </c>
      <c r="G45" s="336">
        <v>216</v>
      </c>
      <c r="H45" s="337"/>
    </row>
    <row r="46" spans="1:8">
      <c r="A46" s="334" t="s">
        <v>247</v>
      </c>
      <c r="B46" s="334" t="s">
        <v>248</v>
      </c>
      <c r="C46" s="334" t="s">
        <v>166</v>
      </c>
      <c r="D46" s="334">
        <v>60</v>
      </c>
      <c r="E46" s="335">
        <v>100</v>
      </c>
      <c r="F46" s="334" t="s">
        <v>148</v>
      </c>
      <c r="G46" s="336">
        <v>245</v>
      </c>
      <c r="H46" s="337"/>
    </row>
    <row r="47" spans="1:8">
      <c r="A47" s="334" t="s">
        <v>249</v>
      </c>
      <c r="B47" s="334" t="s">
        <v>250</v>
      </c>
      <c r="C47" s="334" t="s">
        <v>166</v>
      </c>
      <c r="D47" s="334">
        <v>60</v>
      </c>
      <c r="E47" s="335">
        <v>100</v>
      </c>
      <c r="F47" s="334" t="s">
        <v>148</v>
      </c>
      <c r="G47" s="336">
        <v>245</v>
      </c>
      <c r="H47" s="337"/>
    </row>
    <row r="48" spans="1:8">
      <c r="A48" s="334" t="s">
        <v>251</v>
      </c>
      <c r="B48" s="334" t="s">
        <v>252</v>
      </c>
      <c r="C48" s="334" t="s">
        <v>147</v>
      </c>
      <c r="D48" s="334">
        <v>97</v>
      </c>
      <c r="E48" s="335">
        <v>100</v>
      </c>
      <c r="F48" s="334" t="s">
        <v>148</v>
      </c>
      <c r="G48" s="336">
        <v>245</v>
      </c>
      <c r="H48" s="337"/>
    </row>
    <row r="49" spans="1:8">
      <c r="A49" s="334" t="s">
        <v>253</v>
      </c>
      <c r="B49" s="334" t="s">
        <v>254</v>
      </c>
      <c r="C49" s="334" t="s">
        <v>147</v>
      </c>
      <c r="D49" s="334">
        <v>97</v>
      </c>
      <c r="E49" s="335">
        <v>100</v>
      </c>
      <c r="F49" s="334" t="s">
        <v>148</v>
      </c>
      <c r="G49" s="336">
        <v>245</v>
      </c>
      <c r="H49" s="337"/>
    </row>
    <row r="50" spans="1:8">
      <c r="A50" s="334" t="s">
        <v>255</v>
      </c>
      <c r="B50" s="334" t="s">
        <v>256</v>
      </c>
      <c r="C50" s="334" t="s">
        <v>147</v>
      </c>
      <c r="D50" s="334">
        <v>97</v>
      </c>
      <c r="E50" s="335">
        <v>100</v>
      </c>
      <c r="F50" s="334" t="s">
        <v>148</v>
      </c>
      <c r="G50" s="336">
        <v>245</v>
      </c>
      <c r="H50" s="337"/>
    </row>
    <row r="51" spans="1:8">
      <c r="A51" s="334" t="s">
        <v>257</v>
      </c>
      <c r="B51" s="334" t="s">
        <v>258</v>
      </c>
      <c r="C51" s="334" t="s">
        <v>147</v>
      </c>
      <c r="D51" s="334">
        <v>97</v>
      </c>
      <c r="E51" s="335">
        <v>100</v>
      </c>
      <c r="F51" s="334" t="s">
        <v>148</v>
      </c>
      <c r="G51" s="336">
        <v>245</v>
      </c>
      <c r="H51" s="337"/>
    </row>
    <row r="52" spans="1:8">
      <c r="A52" s="334" t="s">
        <v>259</v>
      </c>
      <c r="B52" s="334" t="s">
        <v>260</v>
      </c>
      <c r="C52" s="334" t="s">
        <v>261</v>
      </c>
      <c r="D52" s="334">
        <v>60</v>
      </c>
      <c r="E52" s="335">
        <v>490</v>
      </c>
      <c r="F52" s="334" t="s">
        <v>262</v>
      </c>
      <c r="G52" s="336">
        <v>188</v>
      </c>
      <c r="H52" s="337"/>
    </row>
    <row r="53" spans="1:8">
      <c r="A53" s="334" t="s">
        <v>263</v>
      </c>
      <c r="B53" s="334" t="s">
        <v>264</v>
      </c>
      <c r="C53" s="334" t="s">
        <v>147</v>
      </c>
      <c r="D53" s="334">
        <v>97</v>
      </c>
      <c r="E53" s="335">
        <v>100</v>
      </c>
      <c r="F53" s="334" t="s">
        <v>148</v>
      </c>
      <c r="G53" s="336">
        <v>245</v>
      </c>
      <c r="H53" s="337"/>
    </row>
    <row r="54" spans="1:8">
      <c r="A54" s="334" t="s">
        <v>265</v>
      </c>
      <c r="B54" s="334" t="s">
        <v>266</v>
      </c>
      <c r="C54" s="334" t="s">
        <v>261</v>
      </c>
      <c r="D54" s="334">
        <v>60</v>
      </c>
      <c r="E54" s="335">
        <v>490</v>
      </c>
      <c r="F54" s="334" t="s">
        <v>262</v>
      </c>
      <c r="G54" s="336">
        <v>188</v>
      </c>
      <c r="H54" s="337"/>
    </row>
    <row r="55" spans="1:8">
      <c r="A55" s="334" t="s">
        <v>267</v>
      </c>
      <c r="B55" s="334" t="s">
        <v>268</v>
      </c>
      <c r="C55" s="334" t="s">
        <v>166</v>
      </c>
      <c r="D55" s="334">
        <v>60</v>
      </c>
      <c r="E55" s="335">
        <v>100</v>
      </c>
      <c r="F55" s="334" t="s">
        <v>148</v>
      </c>
      <c r="G55" s="336">
        <v>245</v>
      </c>
      <c r="H55" s="337"/>
    </row>
    <row r="56" spans="1:8">
      <c r="A56" s="334" t="s">
        <v>269</v>
      </c>
      <c r="B56" s="334" t="s">
        <v>270</v>
      </c>
      <c r="C56" s="334" t="s">
        <v>147</v>
      </c>
      <c r="D56" s="334">
        <v>97</v>
      </c>
      <c r="E56" s="335">
        <v>100</v>
      </c>
      <c r="F56" s="334" t="s">
        <v>148</v>
      </c>
      <c r="G56" s="336">
        <v>245</v>
      </c>
      <c r="H56" s="337"/>
    </row>
    <row r="57" spans="1:8">
      <c r="A57" s="334" t="s">
        <v>271</v>
      </c>
      <c r="B57" s="334" t="s">
        <v>272</v>
      </c>
      <c r="C57" s="334" t="s">
        <v>147</v>
      </c>
      <c r="D57" s="334">
        <v>97</v>
      </c>
      <c r="E57" s="335">
        <v>100</v>
      </c>
      <c r="F57" s="334" t="s">
        <v>148</v>
      </c>
      <c r="G57" s="336">
        <v>245</v>
      </c>
      <c r="H57" s="337"/>
    </row>
    <row r="58" spans="1:8">
      <c r="A58" s="334" t="s">
        <v>273</v>
      </c>
      <c r="B58" s="334" t="s">
        <v>274</v>
      </c>
      <c r="C58" s="334" t="s">
        <v>147</v>
      </c>
      <c r="D58" s="334">
        <v>97</v>
      </c>
      <c r="E58" s="335">
        <v>100</v>
      </c>
      <c r="F58" s="334" t="s">
        <v>148</v>
      </c>
      <c r="G58" s="336">
        <v>245</v>
      </c>
      <c r="H58" s="337"/>
    </row>
    <row r="59" spans="1:8">
      <c r="A59" s="334" t="s">
        <v>275</v>
      </c>
      <c r="B59" s="334" t="s">
        <v>276</v>
      </c>
      <c r="C59" s="334" t="s">
        <v>147</v>
      </c>
      <c r="D59" s="334">
        <v>97</v>
      </c>
      <c r="E59" s="335">
        <v>100</v>
      </c>
      <c r="F59" s="334" t="s">
        <v>148</v>
      </c>
      <c r="G59" s="336">
        <v>245</v>
      </c>
      <c r="H59" s="337"/>
    </row>
    <row r="60" spans="1:8">
      <c r="A60" s="334" t="s">
        <v>277</v>
      </c>
      <c r="B60" s="334" t="s">
        <v>278</v>
      </c>
      <c r="C60" s="334" t="s">
        <v>147</v>
      </c>
      <c r="D60" s="334">
        <v>97</v>
      </c>
      <c r="E60" s="335">
        <v>100</v>
      </c>
      <c r="F60" s="334" t="s">
        <v>148</v>
      </c>
      <c r="G60" s="336">
        <v>245</v>
      </c>
      <c r="H60" s="337"/>
    </row>
    <row r="61" spans="1:8">
      <c r="A61" s="334" t="s">
        <v>279</v>
      </c>
      <c r="B61" s="334" t="s">
        <v>280</v>
      </c>
      <c r="C61" s="334" t="s">
        <v>147</v>
      </c>
      <c r="D61" s="334">
        <v>97</v>
      </c>
      <c r="E61" s="335">
        <v>100</v>
      </c>
      <c r="F61" s="334" t="s">
        <v>148</v>
      </c>
      <c r="G61" s="336">
        <v>245</v>
      </c>
      <c r="H61" s="337"/>
    </row>
    <row r="62" spans="1:8" ht="16.5">
      <c r="A62" s="334" t="s">
        <v>281</v>
      </c>
      <c r="B62" s="334" t="s">
        <v>282</v>
      </c>
      <c r="C62" s="334" t="s">
        <v>221</v>
      </c>
      <c r="D62" s="334" t="s">
        <v>222</v>
      </c>
      <c r="E62" s="335">
        <v>600</v>
      </c>
      <c r="F62" s="334" t="s">
        <v>156</v>
      </c>
      <c r="G62" s="336">
        <v>196</v>
      </c>
      <c r="H62" s="337"/>
    </row>
    <row r="63" spans="1:8" ht="16.5">
      <c r="A63" s="334" t="s">
        <v>283</v>
      </c>
      <c r="B63" s="334" t="s">
        <v>284</v>
      </c>
      <c r="C63" s="334" t="s">
        <v>221</v>
      </c>
      <c r="D63" s="334" t="s">
        <v>222</v>
      </c>
      <c r="E63" s="335">
        <v>600</v>
      </c>
      <c r="F63" s="334" t="s">
        <v>156</v>
      </c>
      <c r="G63" s="336">
        <v>196</v>
      </c>
      <c r="H63" s="337"/>
    </row>
    <row r="64" spans="1:8" ht="16.5">
      <c r="A64" s="334" t="s">
        <v>285</v>
      </c>
      <c r="B64" s="334" t="s">
        <v>286</v>
      </c>
      <c r="C64" s="334" t="s">
        <v>221</v>
      </c>
      <c r="D64" s="334" t="s">
        <v>222</v>
      </c>
      <c r="E64" s="335">
        <v>600</v>
      </c>
      <c r="F64" s="334" t="s">
        <v>156</v>
      </c>
      <c r="G64" s="336">
        <v>196</v>
      </c>
      <c r="H64" s="337"/>
    </row>
    <row r="65" spans="1:8" ht="16.5">
      <c r="A65" s="334" t="s">
        <v>287</v>
      </c>
      <c r="B65" s="334" t="s">
        <v>288</v>
      </c>
      <c r="C65" s="334" t="s">
        <v>221</v>
      </c>
      <c r="D65" s="334" t="s">
        <v>222</v>
      </c>
      <c r="E65" s="335">
        <v>600</v>
      </c>
      <c r="F65" s="334" t="s">
        <v>156</v>
      </c>
      <c r="G65" s="336">
        <v>196</v>
      </c>
      <c r="H65" s="337"/>
    </row>
    <row r="66" spans="1:8" ht="16.5">
      <c r="A66" s="334" t="s">
        <v>289</v>
      </c>
      <c r="B66" s="334" t="s">
        <v>290</v>
      </c>
      <c r="C66" s="334" t="s">
        <v>221</v>
      </c>
      <c r="D66" s="334" t="s">
        <v>222</v>
      </c>
      <c r="E66" s="335">
        <v>600</v>
      </c>
      <c r="F66" s="334" t="s">
        <v>156</v>
      </c>
      <c r="G66" s="336">
        <v>196</v>
      </c>
      <c r="H66" s="337"/>
    </row>
    <row r="67" spans="1:8" ht="16.5">
      <c r="A67" s="334" t="s">
        <v>291</v>
      </c>
      <c r="B67" s="334" t="s">
        <v>292</v>
      </c>
      <c r="C67" s="334" t="s">
        <v>221</v>
      </c>
      <c r="D67" s="334" t="s">
        <v>222</v>
      </c>
      <c r="E67" s="335">
        <v>600</v>
      </c>
      <c r="F67" s="334" t="s">
        <v>156</v>
      </c>
      <c r="G67" s="336">
        <v>196</v>
      </c>
      <c r="H67" s="337"/>
    </row>
    <row r="68" spans="1:8">
      <c r="A68" s="334" t="s">
        <v>293</v>
      </c>
      <c r="B68" s="334" t="s">
        <v>294</v>
      </c>
      <c r="C68" s="334" t="s">
        <v>147</v>
      </c>
      <c r="D68" s="334">
        <v>97</v>
      </c>
      <c r="E68" s="335">
        <v>100</v>
      </c>
      <c r="F68" s="334" t="s">
        <v>148</v>
      </c>
      <c r="G68" s="336">
        <v>245</v>
      </c>
      <c r="H68" s="337"/>
    </row>
    <row r="69" spans="1:8">
      <c r="A69" s="334" t="s">
        <v>295</v>
      </c>
      <c r="B69" s="334" t="s">
        <v>296</v>
      </c>
      <c r="C69" s="334" t="s">
        <v>225</v>
      </c>
      <c r="D69" s="334">
        <v>97</v>
      </c>
      <c r="E69" s="335">
        <v>100</v>
      </c>
      <c r="F69" s="334" t="s">
        <v>148</v>
      </c>
      <c r="G69" s="336">
        <v>245</v>
      </c>
      <c r="H69" s="337"/>
    </row>
    <row r="70" spans="1:8">
      <c r="A70" s="334" t="s">
        <v>297</v>
      </c>
      <c r="B70" s="334" t="s">
        <v>298</v>
      </c>
      <c r="C70" s="334" t="s">
        <v>155</v>
      </c>
      <c r="D70" s="334">
        <v>97</v>
      </c>
      <c r="E70" s="335">
        <v>100</v>
      </c>
      <c r="F70" s="334" t="s">
        <v>148</v>
      </c>
      <c r="G70" s="336">
        <v>245</v>
      </c>
      <c r="H70" s="337"/>
    </row>
    <row r="71" spans="1:8">
      <c r="A71" s="334" t="s">
        <v>299</v>
      </c>
      <c r="B71" s="334" t="s">
        <v>300</v>
      </c>
      <c r="C71" s="334" t="s">
        <v>261</v>
      </c>
      <c r="D71" s="334">
        <v>60</v>
      </c>
      <c r="E71" s="335">
        <v>400</v>
      </c>
      <c r="F71" s="334" t="s">
        <v>301</v>
      </c>
      <c r="G71" s="336">
        <v>261</v>
      </c>
      <c r="H71" s="337"/>
    </row>
    <row r="72" spans="1:8">
      <c r="A72" s="334" t="s">
        <v>302</v>
      </c>
      <c r="B72" s="334" t="s">
        <v>303</v>
      </c>
      <c r="C72" s="334" t="s">
        <v>147</v>
      </c>
      <c r="D72" s="334">
        <v>97</v>
      </c>
      <c r="E72" s="335">
        <v>130</v>
      </c>
      <c r="F72" s="334" t="s">
        <v>304</v>
      </c>
      <c r="G72" s="336">
        <v>261</v>
      </c>
      <c r="H72" s="337"/>
    </row>
    <row r="73" spans="1:8">
      <c r="A73" s="334" t="s">
        <v>305</v>
      </c>
      <c r="B73" s="334" t="s">
        <v>306</v>
      </c>
      <c r="C73" s="334" t="s">
        <v>147</v>
      </c>
      <c r="D73" s="334">
        <v>97</v>
      </c>
      <c r="E73" s="335">
        <v>130</v>
      </c>
      <c r="F73" s="334" t="s">
        <v>304</v>
      </c>
      <c r="G73" s="336">
        <v>261</v>
      </c>
      <c r="H73" s="337"/>
    </row>
    <row r="74" spans="1:8">
      <c r="A74" s="334" t="s">
        <v>307</v>
      </c>
      <c r="B74" s="334" t="s">
        <v>308</v>
      </c>
      <c r="C74" s="334" t="s">
        <v>147</v>
      </c>
      <c r="D74" s="334">
        <v>97</v>
      </c>
      <c r="E74" s="335">
        <v>130</v>
      </c>
      <c r="F74" s="334" t="s">
        <v>304</v>
      </c>
      <c r="G74" s="336">
        <v>261</v>
      </c>
      <c r="H74" s="337"/>
    </row>
    <row r="75" spans="1:8">
      <c r="A75" s="334" t="s">
        <v>309</v>
      </c>
      <c r="B75" s="334" t="s">
        <v>310</v>
      </c>
      <c r="C75" s="334" t="s">
        <v>225</v>
      </c>
      <c r="D75" s="334">
        <v>97</v>
      </c>
      <c r="E75" s="335">
        <v>100</v>
      </c>
      <c r="F75" s="334" t="s">
        <v>148</v>
      </c>
      <c r="G75" s="336">
        <v>245</v>
      </c>
      <c r="H75" s="337"/>
    </row>
    <row r="76" spans="1:8">
      <c r="A76" s="334" t="s">
        <v>311</v>
      </c>
      <c r="B76" s="334" t="s">
        <v>312</v>
      </c>
      <c r="C76" s="334" t="s">
        <v>147</v>
      </c>
      <c r="D76" s="334">
        <v>97</v>
      </c>
      <c r="E76" s="335">
        <v>130</v>
      </c>
      <c r="F76" s="334" t="s">
        <v>304</v>
      </c>
      <c r="G76" s="336">
        <v>261</v>
      </c>
      <c r="H76" s="337"/>
    </row>
    <row r="77" spans="1:8">
      <c r="A77" s="334" t="s">
        <v>313</v>
      </c>
      <c r="B77" s="334" t="s">
        <v>314</v>
      </c>
      <c r="C77" s="334" t="s">
        <v>315</v>
      </c>
      <c r="D77" s="334">
        <v>97</v>
      </c>
      <c r="E77" s="335">
        <v>430</v>
      </c>
      <c r="F77" s="334" t="s">
        <v>316</v>
      </c>
      <c r="G77" s="336">
        <v>188</v>
      </c>
      <c r="H77" s="337"/>
    </row>
    <row r="78" spans="1:8">
      <c r="A78" s="334" t="s">
        <v>317</v>
      </c>
      <c r="B78" s="334" t="s">
        <v>318</v>
      </c>
      <c r="C78" s="334" t="s">
        <v>147</v>
      </c>
      <c r="D78" s="334">
        <v>97</v>
      </c>
      <c r="E78" s="335">
        <v>100</v>
      </c>
      <c r="F78" s="334" t="s">
        <v>148</v>
      </c>
      <c r="G78" s="336">
        <v>245</v>
      </c>
      <c r="H78" s="337"/>
    </row>
    <row r="79" spans="1:8">
      <c r="A79" s="334">
        <v>4016</v>
      </c>
      <c r="B79" s="334" t="s">
        <v>319</v>
      </c>
      <c r="C79" s="334">
        <v>4100</v>
      </c>
      <c r="D79" s="334">
        <v>60</v>
      </c>
      <c r="E79" s="335">
        <v>415</v>
      </c>
      <c r="F79" s="334" t="s">
        <v>320</v>
      </c>
      <c r="G79" s="336">
        <v>186</v>
      </c>
      <c r="H79" s="337"/>
    </row>
    <row r="80" spans="1:8">
      <c r="A80" s="334" t="s">
        <v>321</v>
      </c>
      <c r="B80" s="334" t="s">
        <v>322</v>
      </c>
      <c r="C80" s="334" t="s">
        <v>261</v>
      </c>
      <c r="D80" s="334">
        <v>60</v>
      </c>
      <c r="E80" s="335">
        <v>430</v>
      </c>
      <c r="F80" s="334" t="s">
        <v>316</v>
      </c>
      <c r="G80" s="336">
        <v>188</v>
      </c>
      <c r="H80" s="337"/>
    </row>
    <row r="81" spans="1:8">
      <c r="A81" s="334" t="s">
        <v>323</v>
      </c>
      <c r="B81" s="334" t="s">
        <v>324</v>
      </c>
      <c r="C81" s="334" t="s">
        <v>155</v>
      </c>
      <c r="D81" s="334">
        <v>97</v>
      </c>
      <c r="E81" s="335">
        <v>100</v>
      </c>
      <c r="F81" s="334" t="s">
        <v>148</v>
      </c>
      <c r="G81" s="336">
        <v>245</v>
      </c>
      <c r="H81" s="337"/>
    </row>
    <row r="82" spans="1:8">
      <c r="A82" s="334" t="s">
        <v>325</v>
      </c>
      <c r="B82" s="334" t="s">
        <v>326</v>
      </c>
      <c r="C82" s="334" t="s">
        <v>225</v>
      </c>
      <c r="D82" s="334">
        <v>97</v>
      </c>
      <c r="E82" s="335">
        <v>100</v>
      </c>
      <c r="F82" s="334" t="s">
        <v>148</v>
      </c>
      <c r="G82" s="336">
        <v>245</v>
      </c>
      <c r="H82" s="337"/>
    </row>
    <row r="83" spans="1:8">
      <c r="A83" s="334" t="s">
        <v>327</v>
      </c>
      <c r="B83" s="334" t="s">
        <v>328</v>
      </c>
      <c r="C83" s="334" t="s">
        <v>225</v>
      </c>
      <c r="D83" s="334">
        <v>97</v>
      </c>
      <c r="E83" s="335">
        <v>100</v>
      </c>
      <c r="F83" s="334" t="s">
        <v>148</v>
      </c>
      <c r="G83" s="336">
        <v>245</v>
      </c>
      <c r="H83" s="337"/>
    </row>
    <row r="84" spans="1:8">
      <c r="A84" s="334" t="s">
        <v>329</v>
      </c>
      <c r="B84" s="334" t="s">
        <v>330</v>
      </c>
      <c r="C84" s="334" t="s">
        <v>166</v>
      </c>
      <c r="D84" s="334">
        <v>60</v>
      </c>
      <c r="E84" s="335">
        <v>100</v>
      </c>
      <c r="F84" s="334" t="s">
        <v>148</v>
      </c>
      <c r="G84" s="336">
        <v>245</v>
      </c>
      <c r="H84" s="337"/>
    </row>
    <row r="85" spans="1:8">
      <c r="A85" s="334" t="s">
        <v>331</v>
      </c>
      <c r="B85" s="334" t="s">
        <v>332</v>
      </c>
      <c r="C85" s="334" t="s">
        <v>166</v>
      </c>
      <c r="D85" s="334">
        <v>60</v>
      </c>
      <c r="E85" s="335">
        <v>100</v>
      </c>
      <c r="F85" s="334" t="s">
        <v>148</v>
      </c>
      <c r="G85" s="336">
        <v>245</v>
      </c>
      <c r="H85" s="337"/>
    </row>
    <row r="86" spans="1:8">
      <c r="A86" s="334" t="s">
        <v>333</v>
      </c>
      <c r="B86" s="334" t="s">
        <v>334</v>
      </c>
      <c r="C86" s="334" t="s">
        <v>166</v>
      </c>
      <c r="D86" s="334">
        <v>60</v>
      </c>
      <c r="E86" s="335">
        <v>100</v>
      </c>
      <c r="F86" s="334" t="s">
        <v>148</v>
      </c>
      <c r="G86" s="336">
        <v>245</v>
      </c>
      <c r="H86" s="337"/>
    </row>
    <row r="87" spans="1:8">
      <c r="A87" s="334" t="s">
        <v>335</v>
      </c>
      <c r="B87" s="334" t="s">
        <v>336</v>
      </c>
      <c r="C87" s="334" t="s">
        <v>166</v>
      </c>
      <c r="D87" s="334">
        <v>60</v>
      </c>
      <c r="E87" s="335">
        <v>100</v>
      </c>
      <c r="F87" s="334" t="s">
        <v>148</v>
      </c>
      <c r="G87" s="336">
        <v>245</v>
      </c>
      <c r="H87" s="337"/>
    </row>
    <row r="88" spans="1:8">
      <c r="A88" s="334" t="s">
        <v>337</v>
      </c>
      <c r="B88" s="334" t="s">
        <v>338</v>
      </c>
      <c r="C88" s="334" t="s">
        <v>147</v>
      </c>
      <c r="D88" s="334">
        <v>97</v>
      </c>
      <c r="E88" s="335">
        <v>100</v>
      </c>
      <c r="F88" s="334" t="s">
        <v>148</v>
      </c>
      <c r="G88" s="336">
        <v>245</v>
      </c>
      <c r="H88" s="337"/>
    </row>
    <row r="89" spans="1:8">
      <c r="A89" s="334" t="s">
        <v>339</v>
      </c>
      <c r="B89" s="334" t="s">
        <v>340</v>
      </c>
      <c r="C89" s="334" t="s">
        <v>147</v>
      </c>
      <c r="D89" s="334">
        <v>97</v>
      </c>
      <c r="E89" s="335">
        <v>100</v>
      </c>
      <c r="F89" s="334" t="s">
        <v>148</v>
      </c>
      <c r="G89" s="336">
        <v>245</v>
      </c>
      <c r="H89" s="337"/>
    </row>
    <row r="90" spans="1:8" ht="16.5">
      <c r="A90" s="334" t="s">
        <v>341</v>
      </c>
      <c r="B90" s="334" t="s">
        <v>342</v>
      </c>
      <c r="C90" s="334" t="s">
        <v>221</v>
      </c>
      <c r="D90" s="334" t="s">
        <v>222</v>
      </c>
      <c r="E90" s="335">
        <v>600</v>
      </c>
      <c r="F90" s="334" t="s">
        <v>156</v>
      </c>
      <c r="G90" s="336">
        <v>196</v>
      </c>
      <c r="H90" s="337"/>
    </row>
    <row r="91" spans="1:8">
      <c r="A91" s="334" t="s">
        <v>343</v>
      </c>
      <c r="B91" s="334" t="s">
        <v>344</v>
      </c>
      <c r="C91" s="334" t="s">
        <v>166</v>
      </c>
      <c r="D91" s="334">
        <v>60</v>
      </c>
      <c r="E91" s="335">
        <v>100</v>
      </c>
      <c r="F91" s="334" t="s">
        <v>148</v>
      </c>
      <c r="G91" s="336">
        <v>245</v>
      </c>
      <c r="H91" s="337"/>
    </row>
    <row r="92" spans="1:8">
      <c r="A92" s="334" t="s">
        <v>345</v>
      </c>
      <c r="B92" s="334" t="s">
        <v>346</v>
      </c>
      <c r="C92" s="334" t="s">
        <v>147</v>
      </c>
      <c r="D92" s="334">
        <v>97</v>
      </c>
      <c r="E92" s="335">
        <v>100</v>
      </c>
      <c r="F92" s="334" t="s">
        <v>148</v>
      </c>
      <c r="G92" s="336">
        <v>245</v>
      </c>
      <c r="H92" s="337"/>
    </row>
    <row r="93" spans="1:8">
      <c r="A93" s="334" t="s">
        <v>347</v>
      </c>
      <c r="B93" s="334" t="s">
        <v>348</v>
      </c>
      <c r="C93" s="334" t="s">
        <v>349</v>
      </c>
      <c r="D93" s="334">
        <v>97</v>
      </c>
      <c r="E93" s="335">
        <v>350</v>
      </c>
      <c r="F93" s="334" t="s">
        <v>228</v>
      </c>
      <c r="G93" s="336">
        <v>216</v>
      </c>
      <c r="H93" s="337"/>
    </row>
    <row r="94" spans="1:8">
      <c r="A94" s="334" t="s">
        <v>350</v>
      </c>
      <c r="B94" s="334" t="s">
        <v>351</v>
      </c>
      <c r="C94" s="334" t="s">
        <v>225</v>
      </c>
      <c r="D94" s="334">
        <v>97</v>
      </c>
      <c r="E94" s="335">
        <v>210</v>
      </c>
      <c r="F94" s="334" t="s">
        <v>183</v>
      </c>
      <c r="G94" s="336">
        <v>230</v>
      </c>
      <c r="H94" s="337"/>
    </row>
    <row r="95" spans="1:8">
      <c r="A95" s="334">
        <v>1758</v>
      </c>
      <c r="B95" s="334" t="s">
        <v>352</v>
      </c>
      <c r="C95" s="334" t="s">
        <v>225</v>
      </c>
      <c r="D95" s="334">
        <v>97</v>
      </c>
      <c r="E95" s="335">
        <v>100</v>
      </c>
      <c r="F95" s="334" t="s">
        <v>148</v>
      </c>
      <c r="G95" s="336">
        <v>245</v>
      </c>
      <c r="H95" s="337"/>
    </row>
    <row r="96" spans="1:8">
      <c r="A96" s="334" t="s">
        <v>353</v>
      </c>
      <c r="B96" s="334" t="s">
        <v>354</v>
      </c>
      <c r="C96" s="334" t="s">
        <v>147</v>
      </c>
      <c r="D96" s="334">
        <v>97</v>
      </c>
      <c r="E96" s="335">
        <v>100</v>
      </c>
      <c r="F96" s="334" t="s">
        <v>148</v>
      </c>
      <c r="G96" s="336">
        <v>245</v>
      </c>
      <c r="H96" s="337"/>
    </row>
    <row r="97" spans="1:8">
      <c r="A97" s="334" t="s">
        <v>355</v>
      </c>
      <c r="B97" s="334" t="s">
        <v>356</v>
      </c>
      <c r="C97" s="334" t="s">
        <v>166</v>
      </c>
      <c r="D97" s="334">
        <v>60</v>
      </c>
      <c r="E97" s="335">
        <v>100</v>
      </c>
      <c r="F97" s="334" t="s">
        <v>148</v>
      </c>
      <c r="G97" s="336">
        <v>245</v>
      </c>
      <c r="H97" s="337"/>
    </row>
    <row r="98" spans="1:8">
      <c r="A98" s="334" t="s">
        <v>357</v>
      </c>
      <c r="B98" s="334" t="s">
        <v>358</v>
      </c>
      <c r="C98" s="334" t="s">
        <v>166</v>
      </c>
      <c r="D98" s="334">
        <v>60</v>
      </c>
      <c r="E98" s="335">
        <v>100</v>
      </c>
      <c r="F98" s="334" t="s">
        <v>148</v>
      </c>
      <c r="G98" s="336">
        <v>245</v>
      </c>
      <c r="H98" s="337"/>
    </row>
    <row r="99" spans="1:8">
      <c r="A99" s="334" t="s">
        <v>359</v>
      </c>
      <c r="B99" s="334" t="s">
        <v>360</v>
      </c>
      <c r="C99" s="334" t="s">
        <v>147</v>
      </c>
      <c r="D99" s="334">
        <v>97</v>
      </c>
      <c r="E99" s="335">
        <v>100</v>
      </c>
      <c r="F99" s="334" t="s">
        <v>148</v>
      </c>
      <c r="G99" s="336">
        <v>245</v>
      </c>
      <c r="H99" s="337"/>
    </row>
    <row r="100" spans="1:8">
      <c r="A100" s="334" t="s">
        <v>361</v>
      </c>
      <c r="B100" s="334" t="s">
        <v>362</v>
      </c>
      <c r="C100" s="334" t="s">
        <v>155</v>
      </c>
      <c r="D100" s="334">
        <v>97</v>
      </c>
      <c r="E100" s="335">
        <v>100</v>
      </c>
      <c r="F100" s="334" t="s">
        <v>148</v>
      </c>
      <c r="G100" s="336">
        <v>245</v>
      </c>
      <c r="H100" s="337"/>
    </row>
    <row r="101" spans="1:8">
      <c r="A101" s="334" t="s">
        <v>363</v>
      </c>
      <c r="B101" s="334" t="s">
        <v>364</v>
      </c>
      <c r="C101" s="334" t="s">
        <v>155</v>
      </c>
      <c r="D101" s="334">
        <v>97</v>
      </c>
      <c r="E101" s="335">
        <v>100</v>
      </c>
      <c r="F101" s="334" t="s">
        <v>148</v>
      </c>
      <c r="G101" s="336">
        <v>245</v>
      </c>
      <c r="H101" s="337"/>
    </row>
    <row r="102" spans="1:8">
      <c r="A102" s="334" t="s">
        <v>155</v>
      </c>
      <c r="B102" s="334" t="s">
        <v>365</v>
      </c>
      <c r="C102" s="334" t="s">
        <v>155</v>
      </c>
      <c r="D102" s="334">
        <v>97</v>
      </c>
      <c r="E102" s="335">
        <v>100</v>
      </c>
      <c r="F102" s="334" t="s">
        <v>148</v>
      </c>
      <c r="G102" s="336">
        <v>245</v>
      </c>
      <c r="H102" s="337"/>
    </row>
    <row r="103" spans="1:8">
      <c r="A103" s="334" t="s">
        <v>366</v>
      </c>
      <c r="B103" s="334" t="s">
        <v>367</v>
      </c>
      <c r="C103" s="334" t="s">
        <v>155</v>
      </c>
      <c r="D103" s="334">
        <v>97</v>
      </c>
      <c r="E103" s="335">
        <v>100</v>
      </c>
      <c r="F103" s="334" t="s">
        <v>148</v>
      </c>
      <c r="G103" s="336">
        <v>245</v>
      </c>
      <c r="H103" s="337"/>
    </row>
    <row r="104" spans="1:8">
      <c r="A104" s="334" t="s">
        <v>368</v>
      </c>
      <c r="B104" s="334" t="s">
        <v>369</v>
      </c>
      <c r="C104" s="334" t="s">
        <v>155</v>
      </c>
      <c r="D104" s="334">
        <v>97</v>
      </c>
      <c r="E104" s="335">
        <v>100</v>
      </c>
      <c r="F104" s="334" t="s">
        <v>148</v>
      </c>
      <c r="G104" s="336">
        <v>245</v>
      </c>
      <c r="H104" s="337"/>
    </row>
    <row r="105" spans="1:8">
      <c r="A105" s="334" t="s">
        <v>370</v>
      </c>
      <c r="B105" s="334" t="s">
        <v>371</v>
      </c>
      <c r="C105" s="334" t="s">
        <v>155</v>
      </c>
      <c r="D105" s="334">
        <v>97</v>
      </c>
      <c r="E105" s="335">
        <v>100</v>
      </c>
      <c r="F105" s="334" t="s">
        <v>148</v>
      </c>
      <c r="G105" s="336">
        <v>245</v>
      </c>
      <c r="H105" s="337"/>
    </row>
    <row r="106" spans="1:8">
      <c r="A106" s="334" t="s">
        <v>372</v>
      </c>
      <c r="B106" s="334" t="s">
        <v>373</v>
      </c>
      <c r="C106" s="334" t="s">
        <v>155</v>
      </c>
      <c r="D106" s="334">
        <v>97</v>
      </c>
      <c r="E106" s="335">
        <v>100</v>
      </c>
      <c r="F106" s="334" t="s">
        <v>148</v>
      </c>
      <c r="G106" s="336">
        <v>245</v>
      </c>
      <c r="H106" s="337"/>
    </row>
    <row r="107" spans="1:8">
      <c r="A107" s="334" t="s">
        <v>374</v>
      </c>
      <c r="B107" s="334" t="s">
        <v>375</v>
      </c>
      <c r="C107" s="334" t="s">
        <v>155</v>
      </c>
      <c r="D107" s="334">
        <v>97</v>
      </c>
      <c r="E107" s="335">
        <v>100</v>
      </c>
      <c r="F107" s="334" t="s">
        <v>148</v>
      </c>
      <c r="G107" s="336">
        <v>245</v>
      </c>
      <c r="H107" s="337"/>
    </row>
    <row r="108" spans="1:8">
      <c r="A108" s="334" t="s">
        <v>376</v>
      </c>
      <c r="B108" s="334" t="s">
        <v>377</v>
      </c>
      <c r="C108" s="334" t="s">
        <v>155</v>
      </c>
      <c r="D108" s="334">
        <v>97</v>
      </c>
      <c r="E108" s="335">
        <v>100</v>
      </c>
      <c r="F108" s="334" t="s">
        <v>148</v>
      </c>
      <c r="G108" s="336">
        <v>245</v>
      </c>
      <c r="H108" s="337"/>
    </row>
    <row r="109" spans="1:8">
      <c r="A109" s="334" t="s">
        <v>378</v>
      </c>
      <c r="B109" s="334" t="s">
        <v>379</v>
      </c>
      <c r="C109" s="334" t="s">
        <v>155</v>
      </c>
      <c r="D109" s="334">
        <v>97</v>
      </c>
      <c r="E109" s="335">
        <v>100</v>
      </c>
      <c r="F109" s="334" t="s">
        <v>148</v>
      </c>
      <c r="G109" s="336">
        <v>245</v>
      </c>
      <c r="H109" s="337"/>
    </row>
    <row r="110" spans="1:8">
      <c r="A110" s="334" t="s">
        <v>380</v>
      </c>
      <c r="B110" s="334" t="s">
        <v>381</v>
      </c>
      <c r="C110" s="334" t="s">
        <v>155</v>
      </c>
      <c r="D110" s="334">
        <v>97</v>
      </c>
      <c r="E110" s="335">
        <v>100</v>
      </c>
      <c r="F110" s="334" t="s">
        <v>148</v>
      </c>
      <c r="G110" s="336">
        <v>245</v>
      </c>
      <c r="H110" s="337"/>
    </row>
    <row r="111" spans="1:8">
      <c r="A111" s="334" t="s">
        <v>382</v>
      </c>
      <c r="B111" s="334" t="s">
        <v>383</v>
      </c>
      <c r="C111" s="334" t="s">
        <v>155</v>
      </c>
      <c r="D111" s="334">
        <v>97</v>
      </c>
      <c r="E111" s="335">
        <v>100</v>
      </c>
      <c r="F111" s="334" t="s">
        <v>148</v>
      </c>
      <c r="G111" s="336">
        <v>245</v>
      </c>
      <c r="H111" s="337"/>
    </row>
    <row r="112" spans="1:8">
      <c r="A112" s="334" t="s">
        <v>384</v>
      </c>
      <c r="B112" s="334" t="s">
        <v>385</v>
      </c>
      <c r="C112" s="334" t="s">
        <v>155</v>
      </c>
      <c r="D112" s="334">
        <v>97</v>
      </c>
      <c r="E112" s="335">
        <v>100</v>
      </c>
      <c r="F112" s="334" t="s">
        <v>148</v>
      </c>
      <c r="G112" s="336">
        <v>245</v>
      </c>
      <c r="H112" s="337"/>
    </row>
    <row r="113" spans="1:8">
      <c r="A113" s="334" t="s">
        <v>386</v>
      </c>
      <c r="B113" s="334" t="s">
        <v>387</v>
      </c>
      <c r="C113" s="334" t="s">
        <v>155</v>
      </c>
      <c r="D113" s="334">
        <v>97</v>
      </c>
      <c r="E113" s="335">
        <v>100</v>
      </c>
      <c r="F113" s="334" t="s">
        <v>148</v>
      </c>
      <c r="G113" s="336">
        <v>245</v>
      </c>
      <c r="H113" s="337"/>
    </row>
    <row r="114" spans="1:8">
      <c r="A114" s="334" t="s">
        <v>388</v>
      </c>
      <c r="B114" s="334" t="s">
        <v>389</v>
      </c>
      <c r="C114" s="334" t="s">
        <v>155</v>
      </c>
      <c r="D114" s="334">
        <v>97</v>
      </c>
      <c r="E114" s="335">
        <v>100</v>
      </c>
      <c r="F114" s="334" t="s">
        <v>148</v>
      </c>
      <c r="G114" s="336">
        <v>245</v>
      </c>
      <c r="H114" s="337"/>
    </row>
    <row r="115" spans="1:8">
      <c r="A115" s="334" t="s">
        <v>390</v>
      </c>
      <c r="B115" s="334" t="s">
        <v>391</v>
      </c>
      <c r="C115" s="334" t="s">
        <v>155</v>
      </c>
      <c r="D115" s="334">
        <v>97</v>
      </c>
      <c r="E115" s="335">
        <v>100</v>
      </c>
      <c r="F115" s="334" t="s">
        <v>148</v>
      </c>
      <c r="G115" s="336">
        <v>245</v>
      </c>
      <c r="H115" s="337"/>
    </row>
    <row r="116" spans="1:8">
      <c r="A116" s="334" t="s">
        <v>392</v>
      </c>
      <c r="B116" s="334" t="s">
        <v>393</v>
      </c>
      <c r="C116" s="334" t="s">
        <v>155</v>
      </c>
      <c r="D116" s="334">
        <v>97</v>
      </c>
      <c r="E116" s="335">
        <v>100</v>
      </c>
      <c r="F116" s="334" t="s">
        <v>148</v>
      </c>
      <c r="G116" s="336">
        <v>245</v>
      </c>
      <c r="H116" s="337"/>
    </row>
    <row r="117" spans="1:8">
      <c r="A117" s="334" t="s">
        <v>394</v>
      </c>
      <c r="B117" s="334" t="s">
        <v>395</v>
      </c>
      <c r="C117" s="334" t="s">
        <v>155</v>
      </c>
      <c r="D117" s="334">
        <v>97</v>
      </c>
      <c r="E117" s="335">
        <v>100</v>
      </c>
      <c r="F117" s="334" t="s">
        <v>148</v>
      </c>
      <c r="G117" s="336">
        <v>245</v>
      </c>
      <c r="H117" s="337"/>
    </row>
    <row r="118" spans="1:8">
      <c r="A118" s="334" t="s">
        <v>396</v>
      </c>
      <c r="B118" s="334" t="s">
        <v>397</v>
      </c>
      <c r="C118" s="334" t="s">
        <v>155</v>
      </c>
      <c r="D118" s="334">
        <v>97</v>
      </c>
      <c r="E118" s="335">
        <v>100</v>
      </c>
      <c r="F118" s="334" t="s">
        <v>148</v>
      </c>
      <c r="G118" s="336">
        <v>245</v>
      </c>
      <c r="H118" s="337"/>
    </row>
    <row r="119" spans="1:8">
      <c r="A119" s="334" t="s">
        <v>398</v>
      </c>
      <c r="B119" s="334" t="s">
        <v>399</v>
      </c>
      <c r="C119" s="334" t="s">
        <v>155</v>
      </c>
      <c r="D119" s="334">
        <v>97</v>
      </c>
      <c r="E119" s="335">
        <v>100</v>
      </c>
      <c r="F119" s="334" t="s">
        <v>148</v>
      </c>
      <c r="G119" s="336">
        <v>245</v>
      </c>
      <c r="H119" s="337"/>
    </row>
    <row r="120" spans="1:8">
      <c r="A120" s="334" t="s">
        <v>400</v>
      </c>
      <c r="B120" s="334" t="s">
        <v>401</v>
      </c>
      <c r="C120" s="334" t="s">
        <v>155</v>
      </c>
      <c r="D120" s="334">
        <v>97</v>
      </c>
      <c r="E120" s="335">
        <v>100</v>
      </c>
      <c r="F120" s="334" t="s">
        <v>148</v>
      </c>
      <c r="G120" s="336">
        <v>245</v>
      </c>
      <c r="H120" s="337"/>
    </row>
    <row r="121" spans="1:8">
      <c r="A121" s="334" t="s">
        <v>402</v>
      </c>
      <c r="B121" s="334" t="s">
        <v>403</v>
      </c>
      <c r="C121" s="334" t="s">
        <v>155</v>
      </c>
      <c r="D121" s="334">
        <v>97</v>
      </c>
      <c r="E121" s="335">
        <v>100</v>
      </c>
      <c r="F121" s="334" t="s">
        <v>148</v>
      </c>
      <c r="G121" s="336">
        <v>245</v>
      </c>
      <c r="H121" s="337"/>
    </row>
    <row r="122" spans="1:8">
      <c r="A122" s="334" t="s">
        <v>404</v>
      </c>
      <c r="B122" s="334" t="s">
        <v>405</v>
      </c>
      <c r="C122" s="334" t="s">
        <v>155</v>
      </c>
      <c r="D122" s="334">
        <v>97</v>
      </c>
      <c r="E122" s="335">
        <v>100</v>
      </c>
      <c r="F122" s="334" t="s">
        <v>148</v>
      </c>
      <c r="G122" s="336">
        <v>245</v>
      </c>
      <c r="H122" s="337"/>
    </row>
    <row r="123" spans="1:8">
      <c r="A123" s="334" t="s">
        <v>406</v>
      </c>
      <c r="B123" s="334" t="s">
        <v>407</v>
      </c>
      <c r="C123" s="334" t="s">
        <v>155</v>
      </c>
      <c r="D123" s="334">
        <v>97</v>
      </c>
      <c r="E123" s="335">
        <v>100</v>
      </c>
      <c r="F123" s="334" t="s">
        <v>148</v>
      </c>
      <c r="G123" s="336">
        <v>245</v>
      </c>
      <c r="H123" s="337"/>
    </row>
    <row r="124" spans="1:8">
      <c r="A124" s="334" t="s">
        <v>408</v>
      </c>
      <c r="B124" s="334" t="s">
        <v>409</v>
      </c>
      <c r="C124" s="334" t="s">
        <v>155</v>
      </c>
      <c r="D124" s="334">
        <v>97</v>
      </c>
      <c r="E124" s="335">
        <v>100</v>
      </c>
      <c r="F124" s="334" t="s">
        <v>148</v>
      </c>
      <c r="G124" s="336">
        <v>245</v>
      </c>
      <c r="H124" s="337"/>
    </row>
    <row r="125" spans="1:8">
      <c r="A125" s="334" t="s">
        <v>410</v>
      </c>
      <c r="B125" s="334" t="s">
        <v>411</v>
      </c>
      <c r="C125" s="334" t="s">
        <v>155</v>
      </c>
      <c r="D125" s="334">
        <v>97</v>
      </c>
      <c r="E125" s="335">
        <v>100</v>
      </c>
      <c r="F125" s="334" t="s">
        <v>148</v>
      </c>
      <c r="G125" s="336">
        <v>245</v>
      </c>
      <c r="H125" s="337"/>
    </row>
    <row r="126" spans="1:8">
      <c r="A126" s="334" t="s">
        <v>412</v>
      </c>
      <c r="B126" s="334" t="s">
        <v>413</v>
      </c>
      <c r="C126" s="334" t="s">
        <v>155</v>
      </c>
      <c r="D126" s="334">
        <v>97</v>
      </c>
      <c r="E126" s="335">
        <v>100</v>
      </c>
      <c r="F126" s="334" t="s">
        <v>148</v>
      </c>
      <c r="G126" s="336">
        <v>245</v>
      </c>
      <c r="H126" s="337"/>
    </row>
    <row r="127" spans="1:8">
      <c r="A127" s="334" t="s">
        <v>414</v>
      </c>
      <c r="B127" s="334" t="s">
        <v>415</v>
      </c>
      <c r="C127" s="334" t="s">
        <v>155</v>
      </c>
      <c r="D127" s="334">
        <v>97</v>
      </c>
      <c r="E127" s="335">
        <v>100</v>
      </c>
      <c r="F127" s="334" t="s">
        <v>148</v>
      </c>
      <c r="G127" s="336">
        <v>245</v>
      </c>
      <c r="H127" s="337"/>
    </row>
    <row r="128" spans="1:8">
      <c r="A128" s="334" t="s">
        <v>416</v>
      </c>
      <c r="B128" s="334" t="s">
        <v>417</v>
      </c>
      <c r="C128" s="334" t="s">
        <v>147</v>
      </c>
      <c r="D128" s="334">
        <v>97</v>
      </c>
      <c r="E128" s="335">
        <v>200</v>
      </c>
      <c r="F128" s="334" t="s">
        <v>418</v>
      </c>
      <c r="G128" s="336">
        <v>230</v>
      </c>
      <c r="H128" s="337"/>
    </row>
    <row r="129" spans="1:8">
      <c r="A129" s="334" t="s">
        <v>419</v>
      </c>
      <c r="B129" s="334" t="s">
        <v>420</v>
      </c>
      <c r="C129" s="334" t="s">
        <v>147</v>
      </c>
      <c r="D129" s="334">
        <v>97</v>
      </c>
      <c r="E129" s="335">
        <v>100</v>
      </c>
      <c r="F129" s="334" t="s">
        <v>148</v>
      </c>
      <c r="G129" s="336">
        <v>245</v>
      </c>
      <c r="H129" s="337"/>
    </row>
    <row r="130" spans="1:8">
      <c r="A130" s="334" t="s">
        <v>421</v>
      </c>
      <c r="B130" s="334" t="s">
        <v>422</v>
      </c>
      <c r="C130" s="334" t="s">
        <v>225</v>
      </c>
      <c r="D130" s="334">
        <v>97</v>
      </c>
      <c r="E130" s="335">
        <v>100</v>
      </c>
      <c r="F130" s="334" t="s">
        <v>148</v>
      </c>
      <c r="G130" s="336">
        <v>245</v>
      </c>
      <c r="H130" s="337"/>
    </row>
    <row r="131" spans="1:8">
      <c r="A131" s="334" t="s">
        <v>423</v>
      </c>
      <c r="B131" s="334" t="s">
        <v>424</v>
      </c>
      <c r="C131" s="334" t="s">
        <v>166</v>
      </c>
      <c r="D131" s="334">
        <v>60</v>
      </c>
      <c r="E131" s="335">
        <v>200</v>
      </c>
      <c r="F131" s="334" t="s">
        <v>418</v>
      </c>
      <c r="G131" s="336">
        <v>230</v>
      </c>
      <c r="H131" s="337"/>
    </row>
    <row r="132" spans="1:8">
      <c r="A132" s="334" t="s">
        <v>425</v>
      </c>
      <c r="B132" s="334" t="s">
        <v>426</v>
      </c>
      <c r="C132" s="334" t="s">
        <v>166</v>
      </c>
      <c r="D132" s="334">
        <v>60</v>
      </c>
      <c r="E132" s="335">
        <v>100</v>
      </c>
      <c r="F132" s="334" t="s">
        <v>148</v>
      </c>
      <c r="G132" s="336">
        <v>245</v>
      </c>
      <c r="H132" s="337"/>
    </row>
    <row r="133" spans="1:8">
      <c r="A133" s="334" t="s">
        <v>427</v>
      </c>
      <c r="B133" s="334" t="s">
        <v>428</v>
      </c>
      <c r="C133" s="334" t="s">
        <v>147</v>
      </c>
      <c r="D133" s="334">
        <v>97</v>
      </c>
      <c r="E133" s="335">
        <v>100</v>
      </c>
      <c r="F133" s="334" t="s">
        <v>148</v>
      </c>
      <c r="G133" s="336">
        <v>245</v>
      </c>
      <c r="H133" s="337"/>
    </row>
    <row r="134" spans="1:8">
      <c r="A134" s="334" t="s">
        <v>429</v>
      </c>
      <c r="B134" s="334" t="s">
        <v>430</v>
      </c>
      <c r="C134" s="334" t="s">
        <v>147</v>
      </c>
      <c r="D134" s="334">
        <v>97</v>
      </c>
      <c r="E134" s="335">
        <v>100</v>
      </c>
      <c r="F134" s="334" t="s">
        <v>148</v>
      </c>
      <c r="G134" s="336">
        <v>245</v>
      </c>
      <c r="H134" s="337"/>
    </row>
    <row r="135" spans="1:8">
      <c r="A135" s="334" t="s">
        <v>431</v>
      </c>
      <c r="B135" s="334" t="s">
        <v>432</v>
      </c>
      <c r="C135" s="334" t="s">
        <v>147</v>
      </c>
      <c r="D135" s="334">
        <v>97</v>
      </c>
      <c r="E135" s="335">
        <v>100</v>
      </c>
      <c r="F135" s="334" t="s">
        <v>148</v>
      </c>
      <c r="G135" s="336">
        <v>245</v>
      </c>
      <c r="H135" s="337"/>
    </row>
    <row r="136" spans="1:8">
      <c r="A136" s="334" t="s">
        <v>433</v>
      </c>
      <c r="B136" s="334" t="s">
        <v>434</v>
      </c>
      <c r="C136" s="334" t="s">
        <v>225</v>
      </c>
      <c r="D136" s="334">
        <v>97</v>
      </c>
      <c r="E136" s="335">
        <v>100</v>
      </c>
      <c r="F136" s="334" t="s">
        <v>148</v>
      </c>
      <c r="G136" s="336">
        <v>245</v>
      </c>
      <c r="H136" s="337"/>
    </row>
    <row r="137" spans="1:8">
      <c r="A137" s="334" t="s">
        <v>435</v>
      </c>
      <c r="B137" s="334" t="s">
        <v>436</v>
      </c>
      <c r="C137" s="334" t="s">
        <v>225</v>
      </c>
      <c r="D137" s="334">
        <v>97</v>
      </c>
      <c r="E137" s="335">
        <v>100</v>
      </c>
      <c r="F137" s="334" t="s">
        <v>148</v>
      </c>
      <c r="G137" s="336">
        <v>245</v>
      </c>
      <c r="H137" s="337"/>
    </row>
    <row r="138" spans="1:8">
      <c r="A138" s="334" t="s">
        <v>437</v>
      </c>
      <c r="B138" s="334" t="s">
        <v>438</v>
      </c>
      <c r="C138" s="334" t="s">
        <v>166</v>
      </c>
      <c r="D138" s="334">
        <v>60</v>
      </c>
      <c r="E138" s="335">
        <v>100</v>
      </c>
      <c r="F138" s="334" t="s">
        <v>148</v>
      </c>
      <c r="G138" s="336">
        <v>245</v>
      </c>
      <c r="H138" s="337"/>
    </row>
    <row r="139" spans="1:8">
      <c r="A139" s="334" t="s">
        <v>439</v>
      </c>
      <c r="B139" s="334" t="s">
        <v>440</v>
      </c>
      <c r="C139" s="334" t="s">
        <v>147</v>
      </c>
      <c r="D139" s="334">
        <v>97</v>
      </c>
      <c r="E139" s="335">
        <v>100</v>
      </c>
      <c r="F139" s="334" t="s">
        <v>148</v>
      </c>
      <c r="G139" s="336">
        <v>245</v>
      </c>
      <c r="H139" s="337"/>
    </row>
    <row r="140" spans="1:8">
      <c r="A140" s="334" t="s">
        <v>441</v>
      </c>
      <c r="B140" s="334" t="s">
        <v>442</v>
      </c>
      <c r="C140" s="334" t="s">
        <v>155</v>
      </c>
      <c r="D140" s="334">
        <v>97</v>
      </c>
      <c r="E140" s="335">
        <v>100</v>
      </c>
      <c r="F140" s="334" t="s">
        <v>148</v>
      </c>
      <c r="G140" s="336">
        <v>245</v>
      </c>
      <c r="H140" s="337"/>
    </row>
    <row r="141" spans="1:8" ht="16.5">
      <c r="A141" s="334" t="s">
        <v>443</v>
      </c>
      <c r="B141" s="334" t="s">
        <v>444</v>
      </c>
      <c r="C141" s="334" t="s">
        <v>221</v>
      </c>
      <c r="D141" s="334" t="s">
        <v>222</v>
      </c>
      <c r="E141" s="335">
        <v>600</v>
      </c>
      <c r="F141" s="334" t="s">
        <v>156</v>
      </c>
      <c r="G141" s="336">
        <v>196</v>
      </c>
      <c r="H141" s="337"/>
    </row>
    <row r="142" spans="1:8">
      <c r="A142" s="334" t="s">
        <v>445</v>
      </c>
      <c r="B142" s="334" t="s">
        <v>446</v>
      </c>
      <c r="C142" s="334" t="s">
        <v>349</v>
      </c>
      <c r="D142" s="334">
        <v>97</v>
      </c>
      <c r="E142" s="335">
        <v>350</v>
      </c>
      <c r="F142" s="334" t="s">
        <v>228</v>
      </c>
      <c r="G142" s="336">
        <v>216</v>
      </c>
      <c r="H142" s="337"/>
    </row>
    <row r="143" spans="1:8">
      <c r="A143" s="334" t="s">
        <v>447</v>
      </c>
      <c r="B143" s="334" t="s">
        <v>448</v>
      </c>
      <c r="C143" s="334" t="s">
        <v>246</v>
      </c>
      <c r="D143" s="334">
        <v>60</v>
      </c>
      <c r="E143" s="335">
        <v>350</v>
      </c>
      <c r="F143" s="334" t="s">
        <v>228</v>
      </c>
      <c r="G143" s="336">
        <v>216</v>
      </c>
      <c r="H143" s="337"/>
    </row>
    <row r="144" spans="1:8" ht="16.5">
      <c r="A144" s="334" t="s">
        <v>449</v>
      </c>
      <c r="B144" s="334" t="s">
        <v>450</v>
      </c>
      <c r="C144" s="334" t="s">
        <v>221</v>
      </c>
      <c r="D144" s="334" t="s">
        <v>222</v>
      </c>
      <c r="E144" s="335">
        <v>600</v>
      </c>
      <c r="F144" s="334" t="s">
        <v>156</v>
      </c>
      <c r="G144" s="336">
        <v>196</v>
      </c>
      <c r="H144" s="337"/>
    </row>
    <row r="145" spans="1:8" ht="16.5">
      <c r="A145" s="334" t="s">
        <v>451</v>
      </c>
      <c r="B145" s="334" t="s">
        <v>452</v>
      </c>
      <c r="C145" s="334" t="s">
        <v>221</v>
      </c>
      <c r="D145" s="334" t="s">
        <v>222</v>
      </c>
      <c r="E145" s="335">
        <v>610</v>
      </c>
      <c r="F145" s="334" t="s">
        <v>453</v>
      </c>
      <c r="G145" s="336">
        <v>216</v>
      </c>
      <c r="H145" s="337"/>
    </row>
    <row r="146" spans="1:8">
      <c r="A146" s="334" t="s">
        <v>454</v>
      </c>
      <c r="B146" s="334" t="s">
        <v>455</v>
      </c>
      <c r="C146" s="334" t="s">
        <v>147</v>
      </c>
      <c r="D146" s="334">
        <v>97</v>
      </c>
      <c r="E146" s="335">
        <v>100</v>
      </c>
      <c r="F146" s="334" t="s">
        <v>148</v>
      </c>
      <c r="G146" s="336">
        <v>245</v>
      </c>
      <c r="H146" s="337"/>
    </row>
    <row r="147" spans="1:8">
      <c r="A147" s="334" t="s">
        <v>456</v>
      </c>
      <c r="B147" s="334" t="s">
        <v>457</v>
      </c>
      <c r="C147" s="334" t="s">
        <v>147</v>
      </c>
      <c r="D147" s="334">
        <v>97</v>
      </c>
      <c r="E147" s="335">
        <v>100</v>
      </c>
      <c r="F147" s="334" t="s">
        <v>148</v>
      </c>
      <c r="G147" s="336">
        <v>245</v>
      </c>
      <c r="H147" s="337"/>
    </row>
    <row r="148" spans="1:8">
      <c r="A148" s="334" t="s">
        <v>458</v>
      </c>
      <c r="B148" s="334" t="s">
        <v>459</v>
      </c>
      <c r="C148" s="334" t="s">
        <v>261</v>
      </c>
      <c r="D148" s="334">
        <v>60</v>
      </c>
      <c r="E148" s="335">
        <v>460</v>
      </c>
      <c r="F148" s="334" t="s">
        <v>460</v>
      </c>
      <c r="G148" s="336">
        <v>196</v>
      </c>
      <c r="H148" s="337"/>
    </row>
    <row r="149" spans="1:8">
      <c r="A149" s="334" t="s">
        <v>461</v>
      </c>
      <c r="B149" s="334" t="s">
        <v>462</v>
      </c>
      <c r="C149" s="334" t="s">
        <v>166</v>
      </c>
      <c r="D149" s="334">
        <v>60</v>
      </c>
      <c r="E149" s="335">
        <v>150</v>
      </c>
      <c r="F149" s="334" t="s">
        <v>463</v>
      </c>
      <c r="G149" s="336">
        <v>230</v>
      </c>
      <c r="H149" s="337"/>
    </row>
    <row r="150" spans="1:8">
      <c r="A150" s="334" t="s">
        <v>464</v>
      </c>
      <c r="B150" s="334" t="s">
        <v>465</v>
      </c>
      <c r="C150" s="334" t="s">
        <v>147</v>
      </c>
      <c r="D150" s="334">
        <v>97</v>
      </c>
      <c r="E150" s="335">
        <v>100</v>
      </c>
      <c r="F150" s="334" t="s">
        <v>148</v>
      </c>
      <c r="G150" s="336">
        <v>245</v>
      </c>
      <c r="H150" s="337"/>
    </row>
    <row r="151" spans="1:8">
      <c r="A151" s="334" t="s">
        <v>466</v>
      </c>
      <c r="B151" s="334" t="s">
        <v>467</v>
      </c>
      <c r="C151" s="334" t="s">
        <v>166</v>
      </c>
      <c r="D151" s="334">
        <v>60</v>
      </c>
      <c r="E151" s="335">
        <v>100</v>
      </c>
      <c r="F151" s="334" t="s">
        <v>148</v>
      </c>
      <c r="G151" s="336">
        <v>245</v>
      </c>
      <c r="H151" s="337"/>
    </row>
    <row r="152" spans="1:8">
      <c r="A152" s="334" t="s">
        <v>468</v>
      </c>
      <c r="B152" s="334" t="s">
        <v>469</v>
      </c>
      <c r="C152" s="334" t="s">
        <v>166</v>
      </c>
      <c r="D152" s="334">
        <v>60</v>
      </c>
      <c r="E152" s="335">
        <v>150</v>
      </c>
      <c r="F152" s="334" t="s">
        <v>463</v>
      </c>
      <c r="G152" s="336">
        <v>230</v>
      </c>
      <c r="H152" s="337"/>
    </row>
    <row r="153" spans="1:8">
      <c r="A153" s="334" t="s">
        <v>470</v>
      </c>
      <c r="B153" s="334" t="s">
        <v>471</v>
      </c>
      <c r="C153" s="334" t="s">
        <v>147</v>
      </c>
      <c r="D153" s="334">
        <v>97</v>
      </c>
      <c r="E153" s="335">
        <v>150</v>
      </c>
      <c r="F153" s="334" t="s">
        <v>463</v>
      </c>
      <c r="G153" s="336">
        <v>230</v>
      </c>
      <c r="H153" s="337"/>
    </row>
    <row r="154" spans="1:8">
      <c r="A154" s="334" t="s">
        <v>472</v>
      </c>
      <c r="B154" s="334" t="s">
        <v>473</v>
      </c>
      <c r="C154" s="334" t="s">
        <v>166</v>
      </c>
      <c r="D154" s="334">
        <v>60</v>
      </c>
      <c r="E154" s="335">
        <v>100</v>
      </c>
      <c r="F154" s="334" t="s">
        <v>148</v>
      </c>
      <c r="G154" s="336">
        <v>245</v>
      </c>
      <c r="H154" s="337"/>
    </row>
    <row r="155" spans="1:8">
      <c r="A155" s="334" t="s">
        <v>474</v>
      </c>
      <c r="B155" s="334" t="s">
        <v>475</v>
      </c>
      <c r="C155" s="334" t="s">
        <v>225</v>
      </c>
      <c r="D155" s="334">
        <v>97</v>
      </c>
      <c r="E155" s="335">
        <v>100</v>
      </c>
      <c r="F155" s="334" t="s">
        <v>148</v>
      </c>
      <c r="G155" s="336">
        <v>245</v>
      </c>
      <c r="H155" s="337"/>
    </row>
    <row r="156" spans="1:8">
      <c r="A156" s="334" t="s">
        <v>476</v>
      </c>
      <c r="B156" s="334" t="s">
        <v>477</v>
      </c>
      <c r="C156" s="334" t="s">
        <v>147</v>
      </c>
      <c r="D156" s="334">
        <v>97</v>
      </c>
      <c r="E156" s="335">
        <v>100</v>
      </c>
      <c r="F156" s="334" t="s">
        <v>148</v>
      </c>
      <c r="G156" s="336">
        <v>245</v>
      </c>
      <c r="H156" s="337"/>
    </row>
    <row r="157" spans="1:8">
      <c r="A157" s="334" t="s">
        <v>478</v>
      </c>
      <c r="B157" s="334" t="s">
        <v>479</v>
      </c>
      <c r="C157" s="334" t="s">
        <v>147</v>
      </c>
      <c r="D157" s="334">
        <v>97</v>
      </c>
      <c r="E157" s="335">
        <v>100</v>
      </c>
      <c r="F157" s="334" t="s">
        <v>148</v>
      </c>
      <c r="G157" s="336">
        <v>245</v>
      </c>
      <c r="H157" s="337"/>
    </row>
    <row r="158" spans="1:8">
      <c r="A158" s="334" t="s">
        <v>480</v>
      </c>
      <c r="B158" s="334" t="s">
        <v>481</v>
      </c>
      <c r="C158" s="334" t="s">
        <v>147</v>
      </c>
      <c r="D158" s="334">
        <v>97</v>
      </c>
      <c r="E158" s="335">
        <v>100</v>
      </c>
      <c r="F158" s="334" t="s">
        <v>148</v>
      </c>
      <c r="G158" s="336">
        <v>245</v>
      </c>
      <c r="H158" s="337"/>
    </row>
    <row r="159" spans="1:8">
      <c r="A159" s="334" t="s">
        <v>482</v>
      </c>
      <c r="B159" s="334" t="s">
        <v>483</v>
      </c>
      <c r="C159" s="334" t="s">
        <v>155</v>
      </c>
      <c r="D159" s="334">
        <v>97</v>
      </c>
      <c r="E159" s="335">
        <v>100</v>
      </c>
      <c r="F159" s="334" t="s">
        <v>148</v>
      </c>
      <c r="G159" s="336">
        <v>245</v>
      </c>
      <c r="H159" s="337"/>
    </row>
    <row r="160" spans="1:8">
      <c r="A160" s="334" t="s">
        <v>484</v>
      </c>
      <c r="B160" s="334" t="s">
        <v>485</v>
      </c>
      <c r="C160" s="334" t="s">
        <v>147</v>
      </c>
      <c r="D160" s="334">
        <v>97</v>
      </c>
      <c r="E160" s="335">
        <v>200</v>
      </c>
      <c r="F160" s="334" t="s">
        <v>418</v>
      </c>
      <c r="G160" s="336">
        <v>230</v>
      </c>
      <c r="H160" s="337"/>
    </row>
    <row r="161" spans="1:8">
      <c r="A161" s="334" t="s">
        <v>486</v>
      </c>
      <c r="B161" s="334" t="s">
        <v>487</v>
      </c>
      <c r="C161" s="334" t="s">
        <v>147</v>
      </c>
      <c r="D161" s="334">
        <v>97</v>
      </c>
      <c r="E161" s="335">
        <v>100</v>
      </c>
      <c r="F161" s="334" t="s">
        <v>148</v>
      </c>
      <c r="G161" s="336">
        <v>245</v>
      </c>
      <c r="H161" s="337"/>
    </row>
    <row r="162" spans="1:8">
      <c r="A162" s="334" t="s">
        <v>488</v>
      </c>
      <c r="B162" s="334" t="s">
        <v>489</v>
      </c>
      <c r="C162" s="334" t="s">
        <v>225</v>
      </c>
      <c r="D162" s="334">
        <v>97</v>
      </c>
      <c r="E162" s="335">
        <v>100</v>
      </c>
      <c r="F162" s="334" t="s">
        <v>148</v>
      </c>
      <c r="G162" s="336">
        <v>245</v>
      </c>
      <c r="H162" s="337"/>
    </row>
    <row r="163" spans="1:8">
      <c r="A163" s="334" t="s">
        <v>490</v>
      </c>
      <c r="B163" s="334" t="s">
        <v>491</v>
      </c>
      <c r="C163" s="334" t="s">
        <v>155</v>
      </c>
      <c r="D163" s="334">
        <v>97</v>
      </c>
      <c r="E163" s="335">
        <v>100</v>
      </c>
      <c r="F163" s="334" t="s">
        <v>148</v>
      </c>
      <c r="G163" s="336">
        <v>245</v>
      </c>
      <c r="H163" s="337"/>
    </row>
    <row r="164" spans="1:8">
      <c r="A164" s="334" t="s">
        <v>492</v>
      </c>
      <c r="B164" s="334" t="s">
        <v>493</v>
      </c>
      <c r="C164" s="334" t="s">
        <v>155</v>
      </c>
      <c r="D164" s="334">
        <v>97</v>
      </c>
      <c r="E164" s="335">
        <v>100</v>
      </c>
      <c r="F164" s="334" t="s">
        <v>148</v>
      </c>
      <c r="G164" s="336">
        <v>245</v>
      </c>
      <c r="H164" s="337"/>
    </row>
    <row r="165" spans="1:8">
      <c r="A165" s="334" t="s">
        <v>494</v>
      </c>
      <c r="B165" s="334" t="s">
        <v>495</v>
      </c>
      <c r="C165" s="334" t="s">
        <v>225</v>
      </c>
      <c r="D165" s="334">
        <v>97</v>
      </c>
      <c r="E165" s="335">
        <v>100</v>
      </c>
      <c r="F165" s="334" t="s">
        <v>148</v>
      </c>
      <c r="G165" s="336">
        <v>245</v>
      </c>
      <c r="H165" s="337"/>
    </row>
    <row r="166" spans="1:8">
      <c r="A166" s="334" t="s">
        <v>496</v>
      </c>
      <c r="B166" s="334" t="s">
        <v>497</v>
      </c>
      <c r="C166" s="334" t="s">
        <v>155</v>
      </c>
      <c r="D166" s="334">
        <v>97</v>
      </c>
      <c r="E166" s="335">
        <v>100</v>
      </c>
      <c r="F166" s="334" t="s">
        <v>148</v>
      </c>
      <c r="G166" s="336">
        <v>245</v>
      </c>
      <c r="H166" s="337"/>
    </row>
    <row r="167" spans="1:8">
      <c r="A167" s="334" t="s">
        <v>498</v>
      </c>
      <c r="B167" s="334" t="s">
        <v>499</v>
      </c>
      <c r="C167" s="334" t="s">
        <v>166</v>
      </c>
      <c r="D167" s="334">
        <v>60</v>
      </c>
      <c r="E167" s="335">
        <v>100</v>
      </c>
      <c r="F167" s="334" t="s">
        <v>148</v>
      </c>
      <c r="G167" s="336">
        <v>245</v>
      </c>
      <c r="H167" s="337"/>
    </row>
    <row r="168" spans="1:8">
      <c r="A168" s="334" t="s">
        <v>500</v>
      </c>
      <c r="B168" s="334" t="s">
        <v>501</v>
      </c>
      <c r="C168" s="334" t="s">
        <v>261</v>
      </c>
      <c r="D168" s="334">
        <v>60</v>
      </c>
      <c r="E168" s="335">
        <v>440</v>
      </c>
      <c r="F168" s="334" t="s">
        <v>502</v>
      </c>
      <c r="G168" s="336">
        <v>188</v>
      </c>
      <c r="H168" s="337"/>
    </row>
    <row r="169" spans="1:8">
      <c r="A169" s="334" t="s">
        <v>503</v>
      </c>
      <c r="B169" s="334" t="s">
        <v>504</v>
      </c>
      <c r="C169" s="334" t="s">
        <v>147</v>
      </c>
      <c r="D169" s="334">
        <v>97</v>
      </c>
      <c r="E169" s="335">
        <v>200</v>
      </c>
      <c r="F169" s="334" t="s">
        <v>418</v>
      </c>
      <c r="G169" s="336">
        <v>230</v>
      </c>
      <c r="H169" s="337"/>
    </row>
    <row r="170" spans="1:8">
      <c r="A170" s="334" t="s">
        <v>505</v>
      </c>
      <c r="B170" s="334" t="s">
        <v>506</v>
      </c>
      <c r="C170" s="334" t="s">
        <v>166</v>
      </c>
      <c r="D170" s="334">
        <v>60</v>
      </c>
      <c r="E170" s="335">
        <v>100</v>
      </c>
      <c r="F170" s="334" t="s">
        <v>148</v>
      </c>
      <c r="G170" s="336">
        <v>245</v>
      </c>
      <c r="H170" s="337"/>
    </row>
    <row r="171" spans="1:8">
      <c r="A171" s="334" t="s">
        <v>507</v>
      </c>
      <c r="B171" s="334" t="s">
        <v>508</v>
      </c>
      <c r="C171" s="334" t="s">
        <v>147</v>
      </c>
      <c r="D171" s="334">
        <v>97</v>
      </c>
      <c r="E171" s="335">
        <v>100</v>
      </c>
      <c r="F171" s="334" t="s">
        <v>148</v>
      </c>
      <c r="G171" s="336">
        <v>245</v>
      </c>
      <c r="H171" s="337"/>
    </row>
    <row r="172" spans="1:8">
      <c r="A172" s="334" t="s">
        <v>509</v>
      </c>
      <c r="B172" s="334" t="s">
        <v>510</v>
      </c>
      <c r="C172" s="334" t="s">
        <v>147</v>
      </c>
      <c r="D172" s="334">
        <v>97</v>
      </c>
      <c r="E172" s="335">
        <v>100</v>
      </c>
      <c r="F172" s="334" t="s">
        <v>148</v>
      </c>
      <c r="G172" s="336">
        <v>245</v>
      </c>
      <c r="H172" s="337"/>
    </row>
    <row r="173" spans="1:8">
      <c r="A173" s="334" t="s">
        <v>511</v>
      </c>
      <c r="B173" s="334" t="s">
        <v>512</v>
      </c>
      <c r="C173" s="334" t="s">
        <v>225</v>
      </c>
      <c r="D173" s="334">
        <v>97</v>
      </c>
      <c r="E173" s="335">
        <v>100</v>
      </c>
      <c r="F173" s="334" t="s">
        <v>148</v>
      </c>
      <c r="G173" s="336">
        <v>245</v>
      </c>
      <c r="H173" s="337"/>
    </row>
    <row r="174" spans="1:8">
      <c r="A174" s="334" t="s">
        <v>513</v>
      </c>
      <c r="B174" s="334" t="s">
        <v>514</v>
      </c>
      <c r="C174" s="334" t="s">
        <v>166</v>
      </c>
      <c r="D174" s="334">
        <v>60</v>
      </c>
      <c r="E174" s="335">
        <v>100</v>
      </c>
      <c r="F174" s="334" t="s">
        <v>148</v>
      </c>
      <c r="G174" s="336">
        <v>245</v>
      </c>
      <c r="H174" s="337"/>
    </row>
    <row r="175" spans="1:8">
      <c r="A175" s="334" t="s">
        <v>515</v>
      </c>
      <c r="B175" s="334" t="s">
        <v>516</v>
      </c>
      <c r="C175" s="334" t="s">
        <v>147</v>
      </c>
      <c r="D175" s="334">
        <v>97</v>
      </c>
      <c r="E175" s="335">
        <v>100</v>
      </c>
      <c r="F175" s="334" t="s">
        <v>148</v>
      </c>
      <c r="G175" s="336">
        <v>245</v>
      </c>
      <c r="H175" s="337"/>
    </row>
    <row r="176" spans="1:8">
      <c r="A176" s="334" t="s">
        <v>517</v>
      </c>
      <c r="B176" s="334" t="s">
        <v>518</v>
      </c>
      <c r="C176" s="334" t="s">
        <v>147</v>
      </c>
      <c r="D176" s="334">
        <v>97</v>
      </c>
      <c r="E176" s="335">
        <v>100</v>
      </c>
      <c r="F176" s="334" t="s">
        <v>148</v>
      </c>
      <c r="G176" s="336">
        <v>245</v>
      </c>
      <c r="H176" s="337"/>
    </row>
    <row r="177" spans="1:8">
      <c r="A177" s="334" t="s">
        <v>519</v>
      </c>
      <c r="B177" s="334" t="s">
        <v>520</v>
      </c>
      <c r="C177" s="334" t="s">
        <v>147</v>
      </c>
      <c r="D177" s="334">
        <v>97</v>
      </c>
      <c r="E177" s="335">
        <v>100</v>
      </c>
      <c r="F177" s="334" t="s">
        <v>148</v>
      </c>
      <c r="G177" s="336">
        <v>245</v>
      </c>
      <c r="H177" s="337"/>
    </row>
    <row r="178" spans="1:8">
      <c r="A178" s="334" t="s">
        <v>521</v>
      </c>
      <c r="B178" s="334" t="s">
        <v>522</v>
      </c>
      <c r="C178" s="334" t="s">
        <v>147</v>
      </c>
      <c r="D178" s="334">
        <v>97</v>
      </c>
      <c r="E178" s="335">
        <v>100</v>
      </c>
      <c r="F178" s="334" t="s">
        <v>148</v>
      </c>
      <c r="G178" s="336">
        <v>245</v>
      </c>
      <c r="H178" s="337"/>
    </row>
    <row r="179" spans="1:8">
      <c r="A179" s="334" t="s">
        <v>523</v>
      </c>
      <c r="B179" s="334" t="s">
        <v>524</v>
      </c>
      <c r="C179" s="334" t="s">
        <v>166</v>
      </c>
      <c r="D179" s="334">
        <v>60</v>
      </c>
      <c r="E179" s="335">
        <v>100</v>
      </c>
      <c r="F179" s="334" t="s">
        <v>148</v>
      </c>
      <c r="G179" s="336">
        <v>245</v>
      </c>
      <c r="H179" s="337"/>
    </row>
    <row r="180" spans="1:8">
      <c r="A180" s="334" t="s">
        <v>525</v>
      </c>
      <c r="B180" s="334" t="s">
        <v>526</v>
      </c>
      <c r="C180" s="334" t="s">
        <v>261</v>
      </c>
      <c r="D180" s="334">
        <v>60</v>
      </c>
      <c r="E180" s="335">
        <v>470</v>
      </c>
      <c r="F180" s="334" t="s">
        <v>527</v>
      </c>
      <c r="G180" s="336">
        <v>191</v>
      </c>
      <c r="H180" s="337"/>
    </row>
    <row r="181" spans="1:8">
      <c r="A181" s="334" t="s">
        <v>528</v>
      </c>
      <c r="B181" s="334" t="s">
        <v>529</v>
      </c>
      <c r="C181" s="334" t="s">
        <v>166</v>
      </c>
      <c r="D181" s="334">
        <v>60</v>
      </c>
      <c r="E181" s="335">
        <v>100</v>
      </c>
      <c r="F181" s="334" t="s">
        <v>148</v>
      </c>
      <c r="G181" s="336">
        <v>245</v>
      </c>
      <c r="H181" s="337"/>
    </row>
    <row r="182" spans="1:8">
      <c r="A182" s="334" t="s">
        <v>530</v>
      </c>
      <c r="B182" s="334" t="s">
        <v>531</v>
      </c>
      <c r="C182" s="334" t="s">
        <v>315</v>
      </c>
      <c r="D182" s="334">
        <v>97</v>
      </c>
      <c r="E182" s="335">
        <v>470</v>
      </c>
      <c r="F182" s="334" t="s">
        <v>527</v>
      </c>
      <c r="G182" s="336">
        <v>192</v>
      </c>
      <c r="H182" s="337"/>
    </row>
    <row r="183" spans="1:8">
      <c r="A183" s="334" t="s">
        <v>532</v>
      </c>
      <c r="B183" s="334" t="s">
        <v>533</v>
      </c>
      <c r="C183" s="334" t="s">
        <v>147</v>
      </c>
      <c r="D183" s="334">
        <v>97</v>
      </c>
      <c r="E183" s="335">
        <v>100</v>
      </c>
      <c r="F183" s="334" t="s">
        <v>148</v>
      </c>
      <c r="G183" s="336">
        <v>245</v>
      </c>
      <c r="H183" s="337"/>
    </row>
    <row r="184" spans="1:8">
      <c r="A184" s="334" t="s">
        <v>534</v>
      </c>
      <c r="B184" s="334" t="s">
        <v>535</v>
      </c>
      <c r="C184" s="334" t="s">
        <v>147</v>
      </c>
      <c r="D184" s="334">
        <v>97</v>
      </c>
      <c r="E184" s="335">
        <v>100</v>
      </c>
      <c r="F184" s="334" t="s">
        <v>148</v>
      </c>
      <c r="G184" s="336">
        <v>245</v>
      </c>
      <c r="H184" s="337"/>
    </row>
    <row r="185" spans="1:8">
      <c r="A185" s="334" t="s">
        <v>536</v>
      </c>
      <c r="B185" s="334" t="s">
        <v>537</v>
      </c>
      <c r="C185" s="334" t="s">
        <v>147</v>
      </c>
      <c r="D185" s="334">
        <v>97</v>
      </c>
      <c r="E185" s="335">
        <v>100</v>
      </c>
      <c r="F185" s="334" t="s">
        <v>148</v>
      </c>
      <c r="G185" s="336">
        <v>245</v>
      </c>
      <c r="H185" s="337"/>
    </row>
    <row r="186" spans="1:8">
      <c r="A186" s="334" t="s">
        <v>538</v>
      </c>
      <c r="B186" s="334" t="s">
        <v>539</v>
      </c>
      <c r="C186" s="334" t="s">
        <v>147</v>
      </c>
      <c r="D186" s="334">
        <v>97</v>
      </c>
      <c r="E186" s="335">
        <v>100</v>
      </c>
      <c r="F186" s="334" t="s">
        <v>148</v>
      </c>
      <c r="G186" s="336">
        <v>245</v>
      </c>
      <c r="H186" s="337"/>
    </row>
    <row r="187" spans="1:8">
      <c r="A187" s="334" t="s">
        <v>540</v>
      </c>
      <c r="B187" s="334" t="s">
        <v>541</v>
      </c>
      <c r="C187" s="334" t="s">
        <v>315</v>
      </c>
      <c r="D187" s="334">
        <v>97</v>
      </c>
      <c r="E187" s="335">
        <v>480</v>
      </c>
      <c r="F187" s="334" t="s">
        <v>542</v>
      </c>
      <c r="G187" s="336">
        <v>197</v>
      </c>
      <c r="H187" s="337"/>
    </row>
    <row r="188" spans="1:8">
      <c r="A188" s="334" t="s">
        <v>543</v>
      </c>
      <c r="B188" s="334" t="s">
        <v>544</v>
      </c>
      <c r="C188" s="334" t="s">
        <v>147</v>
      </c>
      <c r="D188" s="334">
        <v>97</v>
      </c>
      <c r="E188" s="335">
        <v>100</v>
      </c>
      <c r="F188" s="334" t="s">
        <v>148</v>
      </c>
      <c r="G188" s="336">
        <v>245</v>
      </c>
      <c r="H188" s="337"/>
    </row>
    <row r="189" spans="1:8">
      <c r="A189" s="334" t="s">
        <v>545</v>
      </c>
      <c r="B189" s="334" t="s">
        <v>546</v>
      </c>
      <c r="C189" s="334" t="s">
        <v>261</v>
      </c>
      <c r="D189" s="334">
        <v>60</v>
      </c>
      <c r="E189" s="335">
        <v>470</v>
      </c>
      <c r="F189" s="334" t="s">
        <v>527</v>
      </c>
      <c r="G189" s="336">
        <v>191</v>
      </c>
      <c r="H189" s="337"/>
    </row>
    <row r="190" spans="1:8">
      <c r="A190" s="334" t="s">
        <v>547</v>
      </c>
      <c r="B190" s="334" t="s">
        <v>548</v>
      </c>
      <c r="C190" s="334" t="s">
        <v>147</v>
      </c>
      <c r="D190" s="334">
        <v>97</v>
      </c>
      <c r="E190" s="335">
        <v>100</v>
      </c>
      <c r="F190" s="334" t="s">
        <v>148</v>
      </c>
      <c r="G190" s="336">
        <v>245</v>
      </c>
      <c r="H190" s="337"/>
    </row>
    <row r="191" spans="1:8">
      <c r="A191" s="334" t="s">
        <v>549</v>
      </c>
      <c r="B191" s="334" t="s">
        <v>550</v>
      </c>
      <c r="C191" s="334" t="s">
        <v>166</v>
      </c>
      <c r="D191" s="334">
        <v>60</v>
      </c>
      <c r="E191" s="335">
        <v>100</v>
      </c>
      <c r="F191" s="334" t="s">
        <v>148</v>
      </c>
      <c r="G191" s="336">
        <v>245</v>
      </c>
      <c r="H191" s="337"/>
    </row>
    <row r="192" spans="1:8">
      <c r="A192" s="334" t="s">
        <v>551</v>
      </c>
      <c r="B192" s="334" t="s">
        <v>552</v>
      </c>
      <c r="C192" s="334" t="s">
        <v>261</v>
      </c>
      <c r="D192" s="334">
        <v>60</v>
      </c>
      <c r="E192" s="335">
        <v>470</v>
      </c>
      <c r="F192" s="334" t="s">
        <v>527</v>
      </c>
      <c r="G192" s="336">
        <v>191</v>
      </c>
      <c r="H192" s="337"/>
    </row>
    <row r="193" spans="1:8">
      <c r="A193" s="334" t="s">
        <v>553</v>
      </c>
      <c r="B193" s="334" t="s">
        <v>554</v>
      </c>
      <c r="C193" s="334" t="s">
        <v>147</v>
      </c>
      <c r="D193" s="334">
        <v>97</v>
      </c>
      <c r="E193" s="335">
        <v>100</v>
      </c>
      <c r="F193" s="334" t="s">
        <v>148</v>
      </c>
      <c r="G193" s="336">
        <v>245</v>
      </c>
      <c r="H193" s="337"/>
    </row>
    <row r="194" spans="1:8">
      <c r="A194" s="334" t="s">
        <v>555</v>
      </c>
      <c r="B194" s="334" t="s">
        <v>556</v>
      </c>
      <c r="C194" s="334" t="s">
        <v>147</v>
      </c>
      <c r="D194" s="334">
        <v>97</v>
      </c>
      <c r="E194" s="335">
        <v>100</v>
      </c>
      <c r="F194" s="334" t="s">
        <v>148</v>
      </c>
      <c r="G194" s="336">
        <v>245</v>
      </c>
      <c r="H194" s="337"/>
    </row>
    <row r="195" spans="1:8">
      <c r="A195" s="334" t="s">
        <v>557</v>
      </c>
      <c r="B195" s="334" t="s">
        <v>558</v>
      </c>
      <c r="C195" s="334" t="s">
        <v>147</v>
      </c>
      <c r="D195" s="334">
        <v>97</v>
      </c>
      <c r="E195" s="335">
        <v>100</v>
      </c>
      <c r="F195" s="334" t="s">
        <v>148</v>
      </c>
      <c r="G195" s="336">
        <v>245</v>
      </c>
      <c r="H195" s="337"/>
    </row>
    <row r="196" spans="1:8">
      <c r="A196" s="334" t="s">
        <v>559</v>
      </c>
      <c r="B196" s="334" t="s">
        <v>560</v>
      </c>
      <c r="C196" s="334" t="s">
        <v>225</v>
      </c>
      <c r="D196" s="334">
        <v>97</v>
      </c>
      <c r="E196" s="335">
        <v>100</v>
      </c>
      <c r="F196" s="334" t="s">
        <v>148</v>
      </c>
      <c r="G196" s="336">
        <v>245</v>
      </c>
      <c r="H196" s="337"/>
    </row>
    <row r="197" spans="1:8">
      <c r="A197" s="334" t="s">
        <v>561</v>
      </c>
      <c r="B197" s="334" t="s">
        <v>562</v>
      </c>
      <c r="C197" s="334" t="s">
        <v>155</v>
      </c>
      <c r="D197" s="334">
        <v>97</v>
      </c>
      <c r="E197" s="335">
        <v>100</v>
      </c>
      <c r="F197" s="334" t="s">
        <v>148</v>
      </c>
      <c r="G197" s="336">
        <v>245</v>
      </c>
      <c r="H197" s="337"/>
    </row>
    <row r="198" spans="1:8">
      <c r="A198" s="334" t="s">
        <v>563</v>
      </c>
      <c r="B198" s="334" t="s">
        <v>564</v>
      </c>
      <c r="C198" s="334" t="s">
        <v>147</v>
      </c>
      <c r="D198" s="334">
        <v>97</v>
      </c>
      <c r="E198" s="335">
        <v>100</v>
      </c>
      <c r="F198" s="334" t="s">
        <v>148</v>
      </c>
      <c r="G198" s="336">
        <v>245</v>
      </c>
      <c r="H198" s="337"/>
    </row>
    <row r="199" spans="1:8">
      <c r="A199" s="334" t="s">
        <v>565</v>
      </c>
      <c r="B199" s="334" t="s">
        <v>566</v>
      </c>
      <c r="C199" s="334" t="s">
        <v>166</v>
      </c>
      <c r="D199" s="334">
        <v>60</v>
      </c>
      <c r="E199" s="335">
        <v>100</v>
      </c>
      <c r="F199" s="334" t="s">
        <v>148</v>
      </c>
      <c r="G199" s="336">
        <v>245</v>
      </c>
      <c r="H199" s="337"/>
    </row>
    <row r="200" spans="1:8">
      <c r="A200" s="334" t="s">
        <v>567</v>
      </c>
      <c r="B200" s="334" t="s">
        <v>568</v>
      </c>
      <c r="C200" s="334" t="s">
        <v>166</v>
      </c>
      <c r="D200" s="334">
        <v>60</v>
      </c>
      <c r="E200" s="335">
        <v>100</v>
      </c>
      <c r="F200" s="334" t="s">
        <v>148</v>
      </c>
      <c r="G200" s="336">
        <v>245</v>
      </c>
      <c r="H200" s="337"/>
    </row>
    <row r="201" spans="1:8">
      <c r="A201" s="334" t="s">
        <v>569</v>
      </c>
      <c r="B201" s="334" t="s">
        <v>570</v>
      </c>
      <c r="C201" s="334" t="s">
        <v>155</v>
      </c>
      <c r="D201" s="334">
        <v>97</v>
      </c>
      <c r="E201" s="335">
        <v>100</v>
      </c>
      <c r="F201" s="334" t="s">
        <v>148</v>
      </c>
      <c r="G201" s="336">
        <v>245</v>
      </c>
      <c r="H201" s="337"/>
    </row>
    <row r="202" spans="1:8">
      <c r="A202" s="334" t="s">
        <v>571</v>
      </c>
      <c r="B202" s="334" t="s">
        <v>572</v>
      </c>
      <c r="C202" s="334" t="s">
        <v>147</v>
      </c>
      <c r="D202" s="334">
        <v>97</v>
      </c>
      <c r="E202" s="335">
        <v>100</v>
      </c>
      <c r="F202" s="334" t="s">
        <v>148</v>
      </c>
      <c r="G202" s="336">
        <v>245</v>
      </c>
      <c r="H202" s="337"/>
    </row>
    <row r="203" spans="1:8">
      <c r="A203" s="334" t="s">
        <v>573</v>
      </c>
      <c r="B203" s="334" t="s">
        <v>574</v>
      </c>
      <c r="C203" s="334" t="s">
        <v>147</v>
      </c>
      <c r="D203" s="334">
        <v>97</v>
      </c>
      <c r="E203" s="335">
        <v>100</v>
      </c>
      <c r="F203" s="334" t="s">
        <v>148</v>
      </c>
      <c r="G203" s="336">
        <v>245</v>
      </c>
      <c r="H203" s="337"/>
    </row>
    <row r="204" spans="1:8">
      <c r="A204" s="334" t="s">
        <v>575</v>
      </c>
      <c r="B204" s="334" t="s">
        <v>576</v>
      </c>
      <c r="C204" s="334" t="s">
        <v>166</v>
      </c>
      <c r="D204" s="334">
        <v>60</v>
      </c>
      <c r="E204" s="335">
        <v>100</v>
      </c>
      <c r="F204" s="334" t="s">
        <v>148</v>
      </c>
      <c r="G204" s="336">
        <v>245</v>
      </c>
      <c r="H204" s="337"/>
    </row>
    <row r="205" spans="1:8">
      <c r="A205" s="334" t="s">
        <v>577</v>
      </c>
      <c r="B205" s="334" t="s">
        <v>578</v>
      </c>
      <c r="C205" s="334" t="s">
        <v>225</v>
      </c>
      <c r="D205" s="334">
        <v>97</v>
      </c>
      <c r="E205" s="335">
        <v>210</v>
      </c>
      <c r="F205" s="334" t="s">
        <v>183</v>
      </c>
      <c r="G205" s="336">
        <v>230</v>
      </c>
      <c r="H205" s="337"/>
    </row>
    <row r="206" spans="1:8">
      <c r="A206" s="334" t="s">
        <v>579</v>
      </c>
      <c r="B206" s="334" t="s">
        <v>580</v>
      </c>
      <c r="C206" s="334" t="s">
        <v>225</v>
      </c>
      <c r="D206" s="334">
        <v>97</v>
      </c>
      <c r="E206" s="335">
        <v>100</v>
      </c>
      <c r="F206" s="334" t="s">
        <v>148</v>
      </c>
      <c r="G206" s="336">
        <v>245</v>
      </c>
      <c r="H206" s="337"/>
    </row>
    <row r="207" spans="1:8">
      <c r="A207" s="334" t="s">
        <v>581</v>
      </c>
      <c r="B207" s="334" t="s">
        <v>582</v>
      </c>
      <c r="C207" s="334" t="s">
        <v>261</v>
      </c>
      <c r="D207" s="334">
        <v>60</v>
      </c>
      <c r="E207" s="335">
        <v>410</v>
      </c>
      <c r="F207" s="334" t="s">
        <v>583</v>
      </c>
      <c r="G207" s="336">
        <v>189</v>
      </c>
      <c r="H207" s="337"/>
    </row>
    <row r="208" spans="1:8">
      <c r="A208" s="334" t="s">
        <v>584</v>
      </c>
      <c r="B208" s="334" t="s">
        <v>585</v>
      </c>
      <c r="C208" s="334" t="s">
        <v>261</v>
      </c>
      <c r="D208" s="334">
        <v>60</v>
      </c>
      <c r="E208" s="335">
        <v>410</v>
      </c>
      <c r="F208" s="334" t="s">
        <v>583</v>
      </c>
      <c r="G208" s="336">
        <v>189</v>
      </c>
      <c r="H208" s="337"/>
    </row>
    <row r="209" spans="1:8">
      <c r="A209" s="334" t="s">
        <v>586</v>
      </c>
      <c r="B209" s="334" t="s">
        <v>587</v>
      </c>
      <c r="C209" s="334" t="s">
        <v>261</v>
      </c>
      <c r="D209" s="334">
        <v>60</v>
      </c>
      <c r="E209" s="335">
        <v>460</v>
      </c>
      <c r="F209" s="334" t="s">
        <v>460</v>
      </c>
      <c r="G209" s="336">
        <v>196</v>
      </c>
      <c r="H209" s="337"/>
    </row>
    <row r="210" spans="1:8">
      <c r="A210" s="334" t="s">
        <v>588</v>
      </c>
      <c r="B210" s="334" t="s">
        <v>589</v>
      </c>
      <c r="C210" s="334" t="s">
        <v>261</v>
      </c>
      <c r="D210" s="334">
        <v>60</v>
      </c>
      <c r="E210" s="335">
        <v>410</v>
      </c>
      <c r="F210" s="334" t="s">
        <v>583</v>
      </c>
      <c r="G210" s="336">
        <v>189</v>
      </c>
      <c r="H210" s="337"/>
    </row>
    <row r="211" spans="1:8">
      <c r="A211" s="334" t="s">
        <v>590</v>
      </c>
      <c r="B211" s="334" t="s">
        <v>591</v>
      </c>
      <c r="C211" s="334" t="s">
        <v>261</v>
      </c>
      <c r="D211" s="334">
        <v>60</v>
      </c>
      <c r="E211" s="335">
        <v>410</v>
      </c>
      <c r="F211" s="334" t="s">
        <v>583</v>
      </c>
      <c r="G211" s="336">
        <v>189</v>
      </c>
      <c r="H211" s="337"/>
    </row>
    <row r="212" spans="1:8">
      <c r="A212" s="334" t="s">
        <v>592</v>
      </c>
      <c r="B212" s="334" t="s">
        <v>593</v>
      </c>
      <c r="C212" s="334" t="s">
        <v>261</v>
      </c>
      <c r="D212" s="334">
        <v>60</v>
      </c>
      <c r="E212" s="335">
        <v>410</v>
      </c>
      <c r="F212" s="334" t="s">
        <v>583</v>
      </c>
      <c r="G212" s="336">
        <v>189</v>
      </c>
      <c r="H212" s="337"/>
    </row>
    <row r="213" spans="1:8">
      <c r="A213" s="334" t="s">
        <v>594</v>
      </c>
      <c r="B213" s="334" t="s">
        <v>595</v>
      </c>
      <c r="C213" s="334" t="s">
        <v>261</v>
      </c>
      <c r="D213" s="334">
        <v>60</v>
      </c>
      <c r="E213" s="335">
        <v>410</v>
      </c>
      <c r="F213" s="334" t="s">
        <v>583</v>
      </c>
      <c r="G213" s="336">
        <v>189</v>
      </c>
      <c r="H213" s="337"/>
    </row>
    <row r="214" spans="1:8">
      <c r="A214" s="334" t="s">
        <v>596</v>
      </c>
      <c r="B214" s="334" t="s">
        <v>597</v>
      </c>
      <c r="C214" s="334" t="s">
        <v>261</v>
      </c>
      <c r="D214" s="334">
        <v>60</v>
      </c>
      <c r="E214" s="335">
        <v>460</v>
      </c>
      <c r="F214" s="334" t="s">
        <v>460</v>
      </c>
      <c r="G214" s="336">
        <v>196</v>
      </c>
      <c r="H214" s="337"/>
    </row>
    <row r="215" spans="1:8">
      <c r="A215" s="334" t="s">
        <v>598</v>
      </c>
      <c r="B215" s="334" t="s">
        <v>599</v>
      </c>
      <c r="C215" s="334" t="s">
        <v>261</v>
      </c>
      <c r="D215" s="334">
        <v>60</v>
      </c>
      <c r="E215" s="335">
        <v>410</v>
      </c>
      <c r="F215" s="334" t="s">
        <v>583</v>
      </c>
      <c r="G215" s="336">
        <v>189</v>
      </c>
      <c r="H215" s="337"/>
    </row>
    <row r="216" spans="1:8">
      <c r="A216" s="334" t="s">
        <v>600</v>
      </c>
      <c r="B216" s="334" t="s">
        <v>601</v>
      </c>
      <c r="C216" s="334" t="s">
        <v>261</v>
      </c>
      <c r="D216" s="334">
        <v>60</v>
      </c>
      <c r="E216" s="335">
        <v>460</v>
      </c>
      <c r="F216" s="334" t="s">
        <v>460</v>
      </c>
      <c r="G216" s="336">
        <v>196</v>
      </c>
      <c r="H216" s="337"/>
    </row>
    <row r="217" spans="1:8">
      <c r="A217" s="334" t="s">
        <v>602</v>
      </c>
      <c r="B217" s="334" t="s">
        <v>603</v>
      </c>
      <c r="C217" s="334" t="s">
        <v>261</v>
      </c>
      <c r="D217" s="334">
        <v>60</v>
      </c>
      <c r="E217" s="335">
        <v>410</v>
      </c>
      <c r="F217" s="334" t="s">
        <v>583</v>
      </c>
      <c r="G217" s="336">
        <v>189</v>
      </c>
      <c r="H217" s="337"/>
    </row>
    <row r="218" spans="1:8" ht="16.5">
      <c r="A218" s="334" t="s">
        <v>604</v>
      </c>
      <c r="B218" s="334" t="s">
        <v>605</v>
      </c>
      <c r="C218" s="334" t="s">
        <v>221</v>
      </c>
      <c r="D218" s="334" t="s">
        <v>222</v>
      </c>
      <c r="E218" s="335">
        <v>600</v>
      </c>
      <c r="F218" s="334" t="s">
        <v>156</v>
      </c>
      <c r="G218" s="336">
        <v>196</v>
      </c>
      <c r="H218" s="337"/>
    </row>
    <row r="219" spans="1:8" ht="16.5">
      <c r="A219" s="334" t="s">
        <v>606</v>
      </c>
      <c r="B219" s="334" t="s">
        <v>607</v>
      </c>
      <c r="C219" s="334" t="s">
        <v>221</v>
      </c>
      <c r="D219" s="334" t="s">
        <v>222</v>
      </c>
      <c r="E219" s="335">
        <v>600</v>
      </c>
      <c r="F219" s="334" t="s">
        <v>156</v>
      </c>
      <c r="G219" s="336">
        <v>196</v>
      </c>
      <c r="H219" s="337"/>
    </row>
    <row r="220" spans="1:8" ht="16.5">
      <c r="A220" s="334" t="s">
        <v>608</v>
      </c>
      <c r="B220" s="334" t="s">
        <v>609</v>
      </c>
      <c r="C220" s="334" t="s">
        <v>221</v>
      </c>
      <c r="D220" s="334" t="s">
        <v>222</v>
      </c>
      <c r="E220" s="335">
        <v>600</v>
      </c>
      <c r="F220" s="334" t="s">
        <v>156</v>
      </c>
      <c r="G220" s="336">
        <v>196</v>
      </c>
      <c r="H220" s="337"/>
    </row>
    <row r="221" spans="1:8">
      <c r="A221" s="334" t="s">
        <v>610</v>
      </c>
      <c r="B221" s="334" t="s">
        <v>611</v>
      </c>
      <c r="C221" s="334" t="s">
        <v>155</v>
      </c>
      <c r="D221" s="334">
        <v>97</v>
      </c>
      <c r="E221" s="335">
        <v>100</v>
      </c>
      <c r="F221" s="334" t="s">
        <v>148</v>
      </c>
      <c r="G221" s="336">
        <v>245</v>
      </c>
      <c r="H221" s="337"/>
    </row>
    <row r="222" spans="1:8">
      <c r="A222" s="334" t="s">
        <v>612</v>
      </c>
      <c r="B222" s="334" t="s">
        <v>613</v>
      </c>
      <c r="C222" s="334" t="s">
        <v>155</v>
      </c>
      <c r="D222" s="334">
        <v>97</v>
      </c>
      <c r="E222" s="335">
        <v>100</v>
      </c>
      <c r="F222" s="334" t="s">
        <v>148</v>
      </c>
      <c r="G222" s="336">
        <v>245</v>
      </c>
      <c r="H222" s="337"/>
    </row>
    <row r="223" spans="1:8">
      <c r="A223" s="334" t="s">
        <v>614</v>
      </c>
      <c r="B223" s="334" t="s">
        <v>615</v>
      </c>
      <c r="C223" s="334" t="s">
        <v>155</v>
      </c>
      <c r="D223" s="334">
        <v>97</v>
      </c>
      <c r="E223" s="335">
        <v>100</v>
      </c>
      <c r="F223" s="334" t="s">
        <v>148</v>
      </c>
      <c r="G223" s="336">
        <v>245</v>
      </c>
      <c r="H223" s="337"/>
    </row>
    <row r="224" spans="1:8">
      <c r="A224" s="334" t="s">
        <v>616</v>
      </c>
      <c r="B224" s="334" t="s">
        <v>617</v>
      </c>
      <c r="C224" s="334" t="s">
        <v>155</v>
      </c>
      <c r="D224" s="334">
        <v>97</v>
      </c>
      <c r="E224" s="335">
        <v>100</v>
      </c>
      <c r="F224" s="334" t="s">
        <v>148</v>
      </c>
      <c r="G224" s="336">
        <v>245</v>
      </c>
      <c r="H224" s="337"/>
    </row>
    <row r="225" spans="1:8">
      <c r="A225" s="334" t="s">
        <v>618</v>
      </c>
      <c r="B225" s="334" t="s">
        <v>619</v>
      </c>
      <c r="C225" s="334" t="s">
        <v>620</v>
      </c>
      <c r="D225" s="334" t="s">
        <v>621</v>
      </c>
      <c r="E225" s="336" t="s">
        <v>622</v>
      </c>
      <c r="F225" s="334" t="s">
        <v>622</v>
      </c>
      <c r="G225" s="336" t="s">
        <v>623</v>
      </c>
      <c r="H225" s="337"/>
    </row>
    <row r="226" spans="1:8">
      <c r="A226" s="334" t="s">
        <v>624</v>
      </c>
      <c r="B226" s="334" t="s">
        <v>625</v>
      </c>
      <c r="C226" s="334" t="s">
        <v>620</v>
      </c>
      <c r="D226" s="334" t="s">
        <v>621</v>
      </c>
      <c r="E226" s="336" t="s">
        <v>622</v>
      </c>
      <c r="F226" s="334" t="s">
        <v>622</v>
      </c>
      <c r="G226" s="336" t="s">
        <v>623</v>
      </c>
      <c r="H226" s="337"/>
    </row>
    <row r="227" spans="1:8">
      <c r="A227" s="334" t="s">
        <v>626</v>
      </c>
      <c r="B227" s="334" t="s">
        <v>627</v>
      </c>
      <c r="C227" s="334" t="s">
        <v>225</v>
      </c>
      <c r="D227" s="334">
        <v>97</v>
      </c>
      <c r="E227" s="335">
        <v>100</v>
      </c>
      <c r="F227" s="334" t="s">
        <v>148</v>
      </c>
      <c r="G227" s="336">
        <v>245</v>
      </c>
      <c r="H227" s="337"/>
    </row>
    <row r="228" spans="1:8">
      <c r="A228" s="334" t="s">
        <v>628</v>
      </c>
      <c r="B228" s="334" t="s">
        <v>629</v>
      </c>
      <c r="C228" s="334" t="s">
        <v>261</v>
      </c>
      <c r="D228" s="334">
        <v>60</v>
      </c>
      <c r="E228" s="335">
        <v>410</v>
      </c>
      <c r="F228" s="334" t="s">
        <v>583</v>
      </c>
      <c r="G228" s="336">
        <v>189</v>
      </c>
      <c r="H228" s="337"/>
    </row>
    <row r="229" spans="1:8">
      <c r="A229" s="334" t="s">
        <v>630</v>
      </c>
      <c r="B229" s="334" t="s">
        <v>631</v>
      </c>
      <c r="C229" s="334" t="s">
        <v>166</v>
      </c>
      <c r="D229" s="334">
        <v>60</v>
      </c>
      <c r="E229" s="335">
        <v>100</v>
      </c>
      <c r="F229" s="334" t="s">
        <v>148</v>
      </c>
      <c r="G229" s="336">
        <v>245</v>
      </c>
      <c r="H229" s="337"/>
    </row>
    <row r="230" spans="1:8">
      <c r="A230" s="334" t="s">
        <v>632</v>
      </c>
      <c r="B230" s="334" t="s">
        <v>633</v>
      </c>
      <c r="C230" s="334" t="s">
        <v>166</v>
      </c>
      <c r="D230" s="334">
        <v>60</v>
      </c>
      <c r="E230" s="335">
        <v>100</v>
      </c>
      <c r="F230" s="334" t="s">
        <v>148</v>
      </c>
      <c r="G230" s="336">
        <v>245</v>
      </c>
      <c r="H230" s="337"/>
    </row>
    <row r="231" spans="1:8">
      <c r="A231" s="334" t="s">
        <v>634</v>
      </c>
      <c r="B231" s="334" t="s">
        <v>635</v>
      </c>
      <c r="C231" s="334" t="s">
        <v>166</v>
      </c>
      <c r="D231" s="334">
        <v>60</v>
      </c>
      <c r="E231" s="335">
        <v>100</v>
      </c>
      <c r="F231" s="334" t="s">
        <v>148</v>
      </c>
      <c r="G231" s="336">
        <v>245</v>
      </c>
      <c r="H231" s="337"/>
    </row>
    <row r="232" spans="1:8" ht="16.5">
      <c r="A232" s="334" t="s">
        <v>636</v>
      </c>
      <c r="B232" s="334" t="s">
        <v>637</v>
      </c>
      <c r="C232" s="334" t="s">
        <v>221</v>
      </c>
      <c r="D232" s="334" t="s">
        <v>222</v>
      </c>
      <c r="E232" s="335">
        <v>600</v>
      </c>
      <c r="F232" s="334" t="s">
        <v>156</v>
      </c>
      <c r="G232" s="336">
        <v>196</v>
      </c>
      <c r="H232" s="337"/>
    </row>
    <row r="233" spans="1:8" ht="16.5">
      <c r="A233" s="334" t="s">
        <v>638</v>
      </c>
      <c r="B233" s="334" t="s">
        <v>639</v>
      </c>
      <c r="C233" s="334" t="s">
        <v>221</v>
      </c>
      <c r="D233" s="334" t="s">
        <v>222</v>
      </c>
      <c r="E233" s="335">
        <v>600</v>
      </c>
      <c r="F233" s="334" t="s">
        <v>156</v>
      </c>
      <c r="G233" s="336">
        <v>196</v>
      </c>
      <c r="H233" s="337"/>
    </row>
    <row r="234" spans="1:8">
      <c r="A234" s="334" t="s">
        <v>640</v>
      </c>
      <c r="B234" s="334" t="s">
        <v>641</v>
      </c>
      <c r="C234" s="334" t="s">
        <v>147</v>
      </c>
      <c r="D234" s="334">
        <v>97</v>
      </c>
      <c r="E234" s="335">
        <v>100</v>
      </c>
      <c r="F234" s="334" t="s">
        <v>148</v>
      </c>
      <c r="G234" s="336">
        <v>245</v>
      </c>
      <c r="H234" s="337"/>
    </row>
    <row r="235" spans="1:8">
      <c r="A235" s="334" t="s">
        <v>642</v>
      </c>
      <c r="B235" s="334" t="s">
        <v>643</v>
      </c>
      <c r="C235" s="334" t="s">
        <v>147</v>
      </c>
      <c r="D235" s="334">
        <v>97</v>
      </c>
      <c r="E235" s="335">
        <v>100</v>
      </c>
      <c r="F235" s="334" t="s">
        <v>148</v>
      </c>
      <c r="G235" s="336">
        <v>245</v>
      </c>
      <c r="H235" s="337"/>
    </row>
    <row r="236" spans="1:8">
      <c r="A236" s="334" t="s">
        <v>644</v>
      </c>
      <c r="B236" s="334" t="s">
        <v>645</v>
      </c>
      <c r="C236" s="334" t="s">
        <v>225</v>
      </c>
      <c r="D236" s="334">
        <v>97</v>
      </c>
      <c r="E236" s="335">
        <v>100</v>
      </c>
      <c r="F236" s="334" t="s">
        <v>148</v>
      </c>
      <c r="G236" s="336">
        <v>245</v>
      </c>
      <c r="H236" s="337"/>
    </row>
    <row r="237" spans="1:8" ht="16.5">
      <c r="A237" s="334" t="s">
        <v>646</v>
      </c>
      <c r="B237" s="334" t="s">
        <v>647</v>
      </c>
      <c r="C237" s="334" t="s">
        <v>221</v>
      </c>
      <c r="D237" s="334" t="s">
        <v>222</v>
      </c>
      <c r="E237" s="335">
        <v>600</v>
      </c>
      <c r="F237" s="334" t="s">
        <v>156</v>
      </c>
      <c r="G237" s="336">
        <v>196</v>
      </c>
      <c r="H237" s="337"/>
    </row>
    <row r="238" spans="1:8">
      <c r="A238" s="334" t="s">
        <v>648</v>
      </c>
      <c r="B238" s="334" t="s">
        <v>649</v>
      </c>
      <c r="C238" s="334" t="s">
        <v>225</v>
      </c>
      <c r="D238" s="334">
        <v>97</v>
      </c>
      <c r="E238" s="335">
        <v>210</v>
      </c>
      <c r="F238" s="334" t="s">
        <v>183</v>
      </c>
      <c r="G238" s="336">
        <v>230</v>
      </c>
      <c r="H238" s="337"/>
    </row>
    <row r="239" spans="1:8">
      <c r="A239" s="334" t="s">
        <v>650</v>
      </c>
      <c r="B239" s="334" t="s">
        <v>651</v>
      </c>
      <c r="C239" s="334" t="s">
        <v>225</v>
      </c>
      <c r="D239" s="334">
        <v>97</v>
      </c>
      <c r="E239" s="335">
        <v>100</v>
      </c>
      <c r="F239" s="334" t="s">
        <v>148</v>
      </c>
      <c r="G239" s="336">
        <v>245</v>
      </c>
      <c r="H239" s="337"/>
    </row>
    <row r="240" spans="1:8">
      <c r="A240" s="334" t="s">
        <v>652</v>
      </c>
      <c r="B240" s="334" t="s">
        <v>653</v>
      </c>
      <c r="C240" s="334" t="s">
        <v>147</v>
      </c>
      <c r="D240" s="334">
        <v>97</v>
      </c>
      <c r="E240" s="335">
        <v>100</v>
      </c>
      <c r="F240" s="334" t="s">
        <v>148</v>
      </c>
      <c r="G240" s="336">
        <v>245</v>
      </c>
      <c r="H240" s="337"/>
    </row>
    <row r="241" spans="1:8">
      <c r="A241" s="334" t="s">
        <v>654</v>
      </c>
      <c r="B241" s="334" t="s">
        <v>655</v>
      </c>
      <c r="C241" s="334" t="s">
        <v>147</v>
      </c>
      <c r="D241" s="334">
        <v>97</v>
      </c>
      <c r="E241" s="335">
        <v>100</v>
      </c>
      <c r="F241" s="334" t="s">
        <v>148</v>
      </c>
      <c r="G241" s="336">
        <v>245</v>
      </c>
      <c r="H241" s="337"/>
    </row>
    <row r="242" spans="1:8" ht="16.5">
      <c r="A242" s="334" t="s">
        <v>656</v>
      </c>
      <c r="B242" s="334" t="s">
        <v>657</v>
      </c>
      <c r="C242" s="334" t="s">
        <v>221</v>
      </c>
      <c r="D242" s="334" t="s">
        <v>222</v>
      </c>
      <c r="E242" s="335">
        <v>600</v>
      </c>
      <c r="F242" s="334" t="s">
        <v>156</v>
      </c>
      <c r="G242" s="336">
        <v>196</v>
      </c>
      <c r="H242" s="337"/>
    </row>
    <row r="243" spans="1:8" ht="16.5">
      <c r="A243" s="334" t="s">
        <v>658</v>
      </c>
      <c r="B243" s="334" t="s">
        <v>659</v>
      </c>
      <c r="C243" s="334" t="s">
        <v>221</v>
      </c>
      <c r="D243" s="334" t="s">
        <v>222</v>
      </c>
      <c r="E243" s="335">
        <v>600</v>
      </c>
      <c r="F243" s="334" t="s">
        <v>156</v>
      </c>
      <c r="G243" s="336">
        <v>196</v>
      </c>
      <c r="H243" s="337"/>
    </row>
    <row r="244" spans="1:8" ht="16.5">
      <c r="A244" s="334" t="s">
        <v>660</v>
      </c>
      <c r="B244" s="334" t="s">
        <v>661</v>
      </c>
      <c r="C244" s="334" t="s">
        <v>221</v>
      </c>
      <c r="D244" s="334" t="s">
        <v>222</v>
      </c>
      <c r="E244" s="335">
        <v>600</v>
      </c>
      <c r="F244" s="334" t="s">
        <v>156</v>
      </c>
      <c r="G244" s="336">
        <v>196</v>
      </c>
      <c r="H244" s="337"/>
    </row>
    <row r="245" spans="1:8" ht="16.5">
      <c r="A245" s="334" t="s">
        <v>235</v>
      </c>
      <c r="B245" s="334" t="s">
        <v>662</v>
      </c>
      <c r="C245" s="334" t="s">
        <v>221</v>
      </c>
      <c r="D245" s="334" t="s">
        <v>222</v>
      </c>
      <c r="E245" s="335">
        <v>600</v>
      </c>
      <c r="F245" s="334" t="s">
        <v>156</v>
      </c>
      <c r="G245" s="336">
        <v>196</v>
      </c>
      <c r="H245" s="337"/>
    </row>
    <row r="246" spans="1:8">
      <c r="A246" s="334" t="s">
        <v>663</v>
      </c>
      <c r="B246" s="334" t="s">
        <v>664</v>
      </c>
      <c r="C246" s="334" t="s">
        <v>261</v>
      </c>
      <c r="D246" s="334">
        <v>60</v>
      </c>
      <c r="E246" s="335">
        <v>410</v>
      </c>
      <c r="F246" s="334" t="s">
        <v>583</v>
      </c>
      <c r="G246" s="336">
        <v>189</v>
      </c>
      <c r="H246" s="337"/>
    </row>
    <row r="247" spans="1:8">
      <c r="A247" s="334" t="s">
        <v>665</v>
      </c>
      <c r="B247" s="334" t="s">
        <v>666</v>
      </c>
      <c r="C247" s="334" t="s">
        <v>166</v>
      </c>
      <c r="D247" s="334">
        <v>60</v>
      </c>
      <c r="E247" s="335">
        <v>100</v>
      </c>
      <c r="F247" s="334" t="s">
        <v>148</v>
      </c>
      <c r="G247" s="336">
        <v>245</v>
      </c>
      <c r="H247" s="337"/>
    </row>
    <row r="248" spans="1:8">
      <c r="A248" s="334" t="s">
        <v>667</v>
      </c>
      <c r="B248" s="334" t="s">
        <v>668</v>
      </c>
      <c r="C248" s="334" t="s">
        <v>261</v>
      </c>
      <c r="D248" s="334">
        <v>60</v>
      </c>
      <c r="E248" s="335">
        <v>410</v>
      </c>
      <c r="F248" s="334" t="s">
        <v>583</v>
      </c>
      <c r="G248" s="336">
        <v>189</v>
      </c>
      <c r="H248" s="337"/>
    </row>
    <row r="249" spans="1:8">
      <c r="A249" s="334" t="s">
        <v>669</v>
      </c>
      <c r="B249" s="334" t="s">
        <v>670</v>
      </c>
      <c r="C249" s="334" t="s">
        <v>147</v>
      </c>
      <c r="D249" s="334">
        <v>97</v>
      </c>
      <c r="E249" s="335">
        <v>100</v>
      </c>
      <c r="F249" s="334" t="s">
        <v>148</v>
      </c>
      <c r="G249" s="336">
        <v>245</v>
      </c>
      <c r="H249" s="337"/>
    </row>
    <row r="250" spans="1:8">
      <c r="A250" s="334" t="s">
        <v>671</v>
      </c>
      <c r="B250" s="334" t="s">
        <v>672</v>
      </c>
      <c r="C250" s="334" t="s">
        <v>147</v>
      </c>
      <c r="D250" s="334">
        <v>97</v>
      </c>
      <c r="E250" s="335">
        <v>100</v>
      </c>
      <c r="F250" s="334" t="s">
        <v>148</v>
      </c>
      <c r="G250" s="336">
        <v>245</v>
      </c>
      <c r="H250" s="337"/>
    </row>
    <row r="251" spans="1:8">
      <c r="A251" s="334" t="s">
        <v>673</v>
      </c>
      <c r="B251" s="334" t="s">
        <v>674</v>
      </c>
      <c r="C251" s="334" t="s">
        <v>166</v>
      </c>
      <c r="D251" s="334">
        <v>60</v>
      </c>
      <c r="E251" s="335">
        <v>100</v>
      </c>
      <c r="F251" s="334" t="s">
        <v>148</v>
      </c>
      <c r="G251" s="336">
        <v>245</v>
      </c>
      <c r="H251" s="337"/>
    </row>
    <row r="252" spans="1:8">
      <c r="A252" s="334" t="s">
        <v>675</v>
      </c>
      <c r="B252" s="334" t="s">
        <v>676</v>
      </c>
      <c r="C252" s="334" t="s">
        <v>166</v>
      </c>
      <c r="D252" s="334">
        <v>60</v>
      </c>
      <c r="E252" s="335">
        <v>100</v>
      </c>
      <c r="F252" s="334" t="s">
        <v>148</v>
      </c>
      <c r="G252" s="336">
        <v>245</v>
      </c>
      <c r="H252" s="337"/>
    </row>
    <row r="253" spans="1:8">
      <c r="A253" s="334" t="s">
        <v>677</v>
      </c>
      <c r="B253" s="334" t="s">
        <v>678</v>
      </c>
      <c r="C253" s="334" t="s">
        <v>166</v>
      </c>
      <c r="D253" s="334">
        <v>60</v>
      </c>
      <c r="E253" s="335">
        <v>100</v>
      </c>
      <c r="F253" s="334" t="s">
        <v>148</v>
      </c>
      <c r="G253" s="336">
        <v>245</v>
      </c>
      <c r="H253" s="337"/>
    </row>
    <row r="254" spans="1:8">
      <c r="A254" s="334" t="s">
        <v>679</v>
      </c>
      <c r="B254" s="334" t="s">
        <v>680</v>
      </c>
      <c r="C254" s="334" t="s">
        <v>166</v>
      </c>
      <c r="D254" s="334">
        <v>60</v>
      </c>
      <c r="E254" s="335">
        <v>100</v>
      </c>
      <c r="F254" s="334" t="s">
        <v>148</v>
      </c>
      <c r="G254" s="336">
        <v>245</v>
      </c>
      <c r="H254" s="337"/>
    </row>
    <row r="255" spans="1:8">
      <c r="A255" s="334" t="s">
        <v>681</v>
      </c>
      <c r="B255" s="334" t="s">
        <v>682</v>
      </c>
      <c r="C255" s="334" t="s">
        <v>166</v>
      </c>
      <c r="D255" s="334">
        <v>60</v>
      </c>
      <c r="E255" s="335">
        <v>100</v>
      </c>
      <c r="F255" s="334" t="s">
        <v>148</v>
      </c>
      <c r="G255" s="336">
        <v>245</v>
      </c>
      <c r="H255" s="337"/>
    </row>
    <row r="256" spans="1:8">
      <c r="A256" s="334" t="s">
        <v>683</v>
      </c>
      <c r="B256" s="334" t="s">
        <v>684</v>
      </c>
      <c r="C256" s="334" t="s">
        <v>166</v>
      </c>
      <c r="D256" s="334">
        <v>60</v>
      </c>
      <c r="E256" s="335">
        <v>100</v>
      </c>
      <c r="F256" s="334" t="s">
        <v>148</v>
      </c>
      <c r="G256" s="336">
        <v>245</v>
      </c>
      <c r="H256" s="337"/>
    </row>
    <row r="257" spans="1:8">
      <c r="A257" s="334" t="s">
        <v>685</v>
      </c>
      <c r="B257" s="334" t="s">
        <v>686</v>
      </c>
      <c r="C257" s="334" t="s">
        <v>155</v>
      </c>
      <c r="D257" s="334">
        <v>97</v>
      </c>
      <c r="E257" s="335">
        <v>100</v>
      </c>
      <c r="F257" s="334" t="s">
        <v>148</v>
      </c>
      <c r="G257" s="336">
        <v>245</v>
      </c>
      <c r="H257" s="337"/>
    </row>
    <row r="258" spans="1:8">
      <c r="A258" s="334" t="s">
        <v>687</v>
      </c>
      <c r="B258" s="334" t="s">
        <v>688</v>
      </c>
      <c r="C258" s="334" t="s">
        <v>225</v>
      </c>
      <c r="D258" s="334">
        <v>97</v>
      </c>
      <c r="E258" s="335">
        <v>100</v>
      </c>
      <c r="F258" s="334" t="s">
        <v>148</v>
      </c>
      <c r="G258" s="336">
        <v>245</v>
      </c>
      <c r="H258" s="337"/>
    </row>
    <row r="259" spans="1:8">
      <c r="A259" s="334" t="s">
        <v>689</v>
      </c>
      <c r="B259" s="334" t="s">
        <v>690</v>
      </c>
      <c r="C259" s="334" t="s">
        <v>166</v>
      </c>
      <c r="D259" s="334">
        <v>60</v>
      </c>
      <c r="E259" s="335">
        <v>100</v>
      </c>
      <c r="F259" s="334" t="s">
        <v>148</v>
      </c>
      <c r="G259" s="336">
        <v>245</v>
      </c>
      <c r="H259" s="337"/>
    </row>
    <row r="260" spans="1:8">
      <c r="A260" s="334" t="s">
        <v>691</v>
      </c>
      <c r="B260" s="334" t="s">
        <v>692</v>
      </c>
      <c r="C260" s="334" t="s">
        <v>166</v>
      </c>
      <c r="D260" s="334">
        <v>60</v>
      </c>
      <c r="E260" s="335">
        <v>100</v>
      </c>
      <c r="F260" s="334" t="s">
        <v>148</v>
      </c>
      <c r="G260" s="336">
        <v>245</v>
      </c>
      <c r="H260" s="337"/>
    </row>
    <row r="261" spans="1:8">
      <c r="A261" s="334" t="s">
        <v>693</v>
      </c>
      <c r="B261" s="334" t="s">
        <v>694</v>
      </c>
      <c r="C261" s="334" t="s">
        <v>225</v>
      </c>
      <c r="D261" s="334">
        <v>97</v>
      </c>
      <c r="E261" s="335">
        <v>100</v>
      </c>
      <c r="F261" s="334" t="s">
        <v>148</v>
      </c>
      <c r="G261" s="336">
        <v>245</v>
      </c>
      <c r="H261" s="337"/>
    </row>
    <row r="262" spans="1:8">
      <c r="A262" s="334" t="s">
        <v>695</v>
      </c>
      <c r="B262" s="334" t="s">
        <v>696</v>
      </c>
      <c r="C262" s="334" t="s">
        <v>166</v>
      </c>
      <c r="D262" s="334">
        <v>60</v>
      </c>
      <c r="E262" s="335">
        <v>100</v>
      </c>
      <c r="F262" s="334" t="s">
        <v>148</v>
      </c>
      <c r="G262" s="336">
        <v>245</v>
      </c>
      <c r="H262" s="337"/>
    </row>
    <row r="263" spans="1:8">
      <c r="A263" s="334" t="s">
        <v>697</v>
      </c>
      <c r="B263" s="334" t="s">
        <v>698</v>
      </c>
      <c r="C263" s="334" t="s">
        <v>166</v>
      </c>
      <c r="D263" s="334">
        <v>60</v>
      </c>
      <c r="E263" s="335">
        <v>100</v>
      </c>
      <c r="F263" s="334" t="s">
        <v>148</v>
      </c>
      <c r="G263" s="336">
        <v>245</v>
      </c>
      <c r="H263" s="337"/>
    </row>
    <row r="264" spans="1:8">
      <c r="A264" s="334" t="s">
        <v>699</v>
      </c>
      <c r="B264" s="334" t="s">
        <v>700</v>
      </c>
      <c r="C264" s="334" t="s">
        <v>166</v>
      </c>
      <c r="D264" s="334">
        <v>60</v>
      </c>
      <c r="E264" s="335">
        <v>100</v>
      </c>
      <c r="F264" s="334" t="s">
        <v>148</v>
      </c>
      <c r="G264" s="336">
        <v>245</v>
      </c>
      <c r="H264" s="337"/>
    </row>
    <row r="265" spans="1:8">
      <c r="A265" s="334" t="s">
        <v>701</v>
      </c>
      <c r="B265" s="334" t="s">
        <v>702</v>
      </c>
      <c r="C265" s="334" t="s">
        <v>166</v>
      </c>
      <c r="D265" s="334">
        <v>60</v>
      </c>
      <c r="E265" s="335">
        <v>100</v>
      </c>
      <c r="F265" s="334" t="s">
        <v>148</v>
      </c>
      <c r="G265" s="336">
        <v>245</v>
      </c>
      <c r="H265" s="337"/>
    </row>
    <row r="266" spans="1:8">
      <c r="A266" s="334" t="s">
        <v>703</v>
      </c>
      <c r="B266" s="334" t="s">
        <v>704</v>
      </c>
      <c r="C266" s="334" t="s">
        <v>155</v>
      </c>
      <c r="D266" s="334">
        <v>97</v>
      </c>
      <c r="E266" s="335">
        <v>100</v>
      </c>
      <c r="F266" s="334" t="s">
        <v>148</v>
      </c>
      <c r="G266" s="336">
        <v>245</v>
      </c>
      <c r="H266" s="337"/>
    </row>
    <row r="267" spans="1:8">
      <c r="A267" s="334" t="s">
        <v>705</v>
      </c>
      <c r="B267" s="334" t="s">
        <v>706</v>
      </c>
      <c r="C267" s="334" t="s">
        <v>225</v>
      </c>
      <c r="D267" s="334">
        <v>97</v>
      </c>
      <c r="E267" s="335">
        <v>100</v>
      </c>
      <c r="F267" s="334" t="s">
        <v>148</v>
      </c>
      <c r="G267" s="336">
        <v>245</v>
      </c>
      <c r="H267" s="337"/>
    </row>
    <row r="268" spans="1:8">
      <c r="A268" s="334" t="s">
        <v>707</v>
      </c>
      <c r="B268" s="334" t="s">
        <v>708</v>
      </c>
      <c r="C268" s="334" t="s">
        <v>225</v>
      </c>
      <c r="D268" s="334">
        <v>97</v>
      </c>
      <c r="E268" s="335">
        <v>100</v>
      </c>
      <c r="F268" s="334" t="s">
        <v>148</v>
      </c>
      <c r="G268" s="336">
        <v>245</v>
      </c>
      <c r="H268" s="337"/>
    </row>
    <row r="269" spans="1:8">
      <c r="A269" s="334" t="s">
        <v>709</v>
      </c>
      <c r="B269" s="334" t="s">
        <v>710</v>
      </c>
      <c r="C269" s="334" t="s">
        <v>155</v>
      </c>
      <c r="D269" s="334">
        <v>97</v>
      </c>
      <c r="E269" s="335">
        <v>100</v>
      </c>
      <c r="F269" s="334" t="s">
        <v>148</v>
      </c>
      <c r="G269" s="336">
        <v>245</v>
      </c>
      <c r="H269" s="337"/>
    </row>
    <row r="270" spans="1:8">
      <c r="A270" s="334" t="s">
        <v>711</v>
      </c>
      <c r="B270" s="334" t="s">
        <v>712</v>
      </c>
      <c r="C270" s="334" t="s">
        <v>155</v>
      </c>
      <c r="D270" s="334">
        <v>97</v>
      </c>
      <c r="E270" s="335">
        <v>100</v>
      </c>
      <c r="F270" s="334" t="s">
        <v>148</v>
      </c>
      <c r="G270" s="336">
        <v>245</v>
      </c>
      <c r="H270" s="337"/>
    </row>
    <row r="271" spans="1:8">
      <c r="A271" s="334" t="s">
        <v>713</v>
      </c>
      <c r="B271" s="334" t="s">
        <v>714</v>
      </c>
      <c r="C271" s="334" t="s">
        <v>155</v>
      </c>
      <c r="D271" s="334">
        <v>97</v>
      </c>
      <c r="E271" s="335">
        <v>100</v>
      </c>
      <c r="F271" s="334" t="s">
        <v>148</v>
      </c>
      <c r="G271" s="336">
        <v>245</v>
      </c>
      <c r="H271" s="337"/>
    </row>
    <row r="272" spans="1:8">
      <c r="A272" s="334" t="s">
        <v>715</v>
      </c>
      <c r="B272" s="334" t="s">
        <v>716</v>
      </c>
      <c r="C272" s="334" t="s">
        <v>155</v>
      </c>
      <c r="D272" s="334">
        <v>97</v>
      </c>
      <c r="E272" s="335">
        <v>100</v>
      </c>
      <c r="F272" s="334" t="s">
        <v>148</v>
      </c>
      <c r="G272" s="336">
        <v>245</v>
      </c>
      <c r="H272" s="337"/>
    </row>
    <row r="273" spans="1:8">
      <c r="A273" s="334" t="s">
        <v>717</v>
      </c>
      <c r="B273" s="334" t="s">
        <v>718</v>
      </c>
      <c r="C273" s="334" t="s">
        <v>166</v>
      </c>
      <c r="D273" s="334">
        <v>60</v>
      </c>
      <c r="E273" s="335">
        <v>100</v>
      </c>
      <c r="F273" s="334" t="s">
        <v>148</v>
      </c>
      <c r="G273" s="336">
        <v>245</v>
      </c>
      <c r="H273" s="337"/>
    </row>
    <row r="274" spans="1:8">
      <c r="A274" s="334" t="s">
        <v>719</v>
      </c>
      <c r="B274" s="334" t="s">
        <v>720</v>
      </c>
      <c r="C274" s="334" t="s">
        <v>166</v>
      </c>
      <c r="D274" s="334">
        <v>60</v>
      </c>
      <c r="E274" s="335">
        <v>100</v>
      </c>
      <c r="F274" s="334" t="s">
        <v>148</v>
      </c>
      <c r="G274" s="336">
        <v>245</v>
      </c>
      <c r="H274" s="337"/>
    </row>
    <row r="275" spans="1:8" ht="16.5">
      <c r="A275" s="334" t="s">
        <v>721</v>
      </c>
      <c r="B275" s="334" t="s">
        <v>722</v>
      </c>
      <c r="C275" s="334" t="s">
        <v>221</v>
      </c>
      <c r="D275" s="334" t="s">
        <v>222</v>
      </c>
      <c r="E275" s="335">
        <v>600</v>
      </c>
      <c r="F275" s="334" t="s">
        <v>156</v>
      </c>
      <c r="G275" s="336">
        <v>196</v>
      </c>
      <c r="H275" s="337"/>
    </row>
    <row r="276" spans="1:8">
      <c r="A276" s="334" t="s">
        <v>723</v>
      </c>
      <c r="B276" s="334" t="s">
        <v>724</v>
      </c>
      <c r="C276" s="334" t="s">
        <v>225</v>
      </c>
      <c r="D276" s="334">
        <v>97</v>
      </c>
      <c r="E276" s="335">
        <v>350</v>
      </c>
      <c r="F276" s="334" t="s">
        <v>228</v>
      </c>
      <c r="G276" s="336">
        <v>216</v>
      </c>
      <c r="H276" s="337"/>
    </row>
    <row r="277" spans="1:8">
      <c r="A277" s="334" t="s">
        <v>725</v>
      </c>
      <c r="B277" s="334" t="s">
        <v>726</v>
      </c>
      <c r="C277" s="334" t="s">
        <v>225</v>
      </c>
      <c r="D277" s="334">
        <v>97</v>
      </c>
      <c r="E277" s="335">
        <v>100</v>
      </c>
      <c r="F277" s="334" t="s">
        <v>148</v>
      </c>
      <c r="G277" s="336">
        <v>245</v>
      </c>
      <c r="H277" s="337"/>
    </row>
    <row r="278" spans="1:8">
      <c r="A278" s="334" t="s">
        <v>727</v>
      </c>
      <c r="B278" s="334" t="s">
        <v>728</v>
      </c>
      <c r="C278" s="334" t="s">
        <v>166</v>
      </c>
      <c r="D278" s="334">
        <v>60</v>
      </c>
      <c r="E278" s="335">
        <v>100</v>
      </c>
      <c r="F278" s="334" t="s">
        <v>148</v>
      </c>
      <c r="G278" s="336">
        <v>245</v>
      </c>
      <c r="H278" s="337"/>
    </row>
    <row r="279" spans="1:8">
      <c r="A279" s="334" t="s">
        <v>729</v>
      </c>
      <c r="B279" s="334" t="s">
        <v>730</v>
      </c>
      <c r="C279" s="334" t="s">
        <v>147</v>
      </c>
      <c r="D279" s="334">
        <v>97</v>
      </c>
      <c r="E279" s="335">
        <v>100</v>
      </c>
      <c r="F279" s="334" t="s">
        <v>148</v>
      </c>
      <c r="G279" s="336">
        <v>245</v>
      </c>
      <c r="H279" s="337"/>
    </row>
    <row r="280" spans="1:8">
      <c r="A280" s="334" t="s">
        <v>731</v>
      </c>
      <c r="B280" s="334" t="s">
        <v>732</v>
      </c>
      <c r="C280" s="334" t="s">
        <v>147</v>
      </c>
      <c r="D280" s="334">
        <v>97</v>
      </c>
      <c r="E280" s="335">
        <v>100</v>
      </c>
      <c r="F280" s="334" t="s">
        <v>148</v>
      </c>
      <c r="G280" s="336">
        <v>245</v>
      </c>
      <c r="H280" s="337"/>
    </row>
    <row r="281" spans="1:8">
      <c r="A281" s="334" t="s">
        <v>733</v>
      </c>
      <c r="B281" s="334" t="s">
        <v>734</v>
      </c>
      <c r="C281" s="334" t="s">
        <v>147</v>
      </c>
      <c r="D281" s="334">
        <v>97</v>
      </c>
      <c r="E281" s="335">
        <v>100</v>
      </c>
      <c r="F281" s="334" t="s">
        <v>148</v>
      </c>
      <c r="G281" s="336">
        <v>245</v>
      </c>
      <c r="H281" s="337"/>
    </row>
    <row r="282" spans="1:8">
      <c r="A282" s="334" t="s">
        <v>735</v>
      </c>
      <c r="B282" s="334" t="s">
        <v>736</v>
      </c>
      <c r="C282" s="334" t="s">
        <v>166</v>
      </c>
      <c r="D282" s="334">
        <v>60</v>
      </c>
      <c r="E282" s="335">
        <v>100</v>
      </c>
      <c r="F282" s="334" t="s">
        <v>148</v>
      </c>
      <c r="G282" s="336">
        <v>245</v>
      </c>
      <c r="H282" s="337"/>
    </row>
    <row r="283" spans="1:8">
      <c r="A283" s="334" t="s">
        <v>737</v>
      </c>
      <c r="B283" s="334" t="s">
        <v>738</v>
      </c>
      <c r="C283" s="334" t="s">
        <v>166</v>
      </c>
      <c r="D283" s="334">
        <v>60</v>
      </c>
      <c r="E283" s="335">
        <v>100</v>
      </c>
      <c r="F283" s="334" t="s">
        <v>148</v>
      </c>
      <c r="G283" s="336">
        <v>245</v>
      </c>
      <c r="H283" s="337"/>
    </row>
    <row r="284" spans="1:8">
      <c r="A284" s="334" t="s">
        <v>739</v>
      </c>
      <c r="B284" s="334" t="s">
        <v>740</v>
      </c>
      <c r="C284" s="334" t="s">
        <v>741</v>
      </c>
      <c r="D284" s="334">
        <v>60</v>
      </c>
      <c r="E284" s="335">
        <v>100</v>
      </c>
      <c r="F284" s="334" t="s">
        <v>148</v>
      </c>
      <c r="G284" s="336">
        <v>245</v>
      </c>
      <c r="H284" s="337"/>
    </row>
    <row r="285" spans="1:8">
      <c r="A285" s="334" t="s">
        <v>742</v>
      </c>
      <c r="B285" s="334" t="s">
        <v>743</v>
      </c>
      <c r="C285" s="334" t="s">
        <v>147</v>
      </c>
      <c r="D285" s="334">
        <v>97</v>
      </c>
      <c r="E285" s="336" t="s">
        <v>622</v>
      </c>
      <c r="F285" s="334" t="s">
        <v>622</v>
      </c>
      <c r="G285" s="336" t="s">
        <v>623</v>
      </c>
      <c r="H285" s="337"/>
    </row>
    <row r="286" spans="1:8">
      <c r="A286" s="334" t="s">
        <v>744</v>
      </c>
      <c r="B286" s="334" t="s">
        <v>745</v>
      </c>
      <c r="C286" s="334" t="s">
        <v>166</v>
      </c>
      <c r="D286" s="334">
        <v>60</v>
      </c>
      <c r="E286" s="336" t="s">
        <v>622</v>
      </c>
      <c r="F286" s="334" t="s">
        <v>622</v>
      </c>
      <c r="G286" s="336" t="s">
        <v>623</v>
      </c>
      <c r="H286" s="337"/>
    </row>
    <row r="287" spans="1:8">
      <c r="A287" s="334" t="s">
        <v>746</v>
      </c>
      <c r="B287" s="334" t="s">
        <v>747</v>
      </c>
      <c r="C287" s="334" t="s">
        <v>315</v>
      </c>
      <c r="D287" s="334">
        <v>97</v>
      </c>
      <c r="E287" s="335">
        <v>450</v>
      </c>
      <c r="F287" s="334" t="s">
        <v>748</v>
      </c>
      <c r="G287" s="336">
        <v>198</v>
      </c>
      <c r="H287" s="337"/>
    </row>
    <row r="288" spans="1:8">
      <c r="A288" s="334" t="s">
        <v>749</v>
      </c>
      <c r="B288" s="334" t="s">
        <v>750</v>
      </c>
      <c r="C288" s="334" t="s">
        <v>147</v>
      </c>
      <c r="D288" s="334">
        <v>97</v>
      </c>
      <c r="E288" s="335">
        <v>100</v>
      </c>
      <c r="F288" s="334" t="s">
        <v>148</v>
      </c>
      <c r="G288" s="336">
        <v>245</v>
      </c>
      <c r="H288" s="337"/>
    </row>
    <row r="289" spans="1:8">
      <c r="A289" s="334" t="s">
        <v>751</v>
      </c>
      <c r="B289" s="334" t="s">
        <v>752</v>
      </c>
      <c r="C289" s="334" t="s">
        <v>261</v>
      </c>
      <c r="D289" s="334">
        <v>60</v>
      </c>
      <c r="E289" s="335">
        <v>450</v>
      </c>
      <c r="F289" s="334" t="s">
        <v>748</v>
      </c>
      <c r="G289" s="336">
        <v>198</v>
      </c>
      <c r="H289" s="337"/>
    </row>
    <row r="290" spans="1:8">
      <c r="A290" s="334" t="s">
        <v>753</v>
      </c>
      <c r="B290" s="334" t="s">
        <v>754</v>
      </c>
      <c r="C290" s="334" t="s">
        <v>166</v>
      </c>
      <c r="D290" s="334">
        <v>60</v>
      </c>
      <c r="E290" s="335">
        <v>100</v>
      </c>
      <c r="F290" s="334" t="s">
        <v>148</v>
      </c>
      <c r="G290" s="336">
        <v>245</v>
      </c>
      <c r="H290" s="337"/>
    </row>
    <row r="291" spans="1:8">
      <c r="A291" s="334" t="s">
        <v>755</v>
      </c>
      <c r="B291" s="334" t="s">
        <v>756</v>
      </c>
      <c r="C291" s="334" t="s">
        <v>147</v>
      </c>
      <c r="D291" s="334">
        <v>97</v>
      </c>
      <c r="E291" s="335">
        <v>100</v>
      </c>
      <c r="F291" s="334" t="s">
        <v>148</v>
      </c>
      <c r="G291" s="336">
        <v>245</v>
      </c>
      <c r="H291" s="337"/>
    </row>
    <row r="292" spans="1:8" ht="16.5">
      <c r="A292" s="334" t="s">
        <v>757</v>
      </c>
      <c r="B292" s="334" t="s">
        <v>758</v>
      </c>
      <c r="C292" s="334" t="s">
        <v>221</v>
      </c>
      <c r="D292" s="334" t="s">
        <v>222</v>
      </c>
      <c r="E292" s="335">
        <v>600</v>
      </c>
      <c r="F292" s="334" t="s">
        <v>156</v>
      </c>
      <c r="G292" s="336">
        <v>196</v>
      </c>
      <c r="H292" s="337"/>
    </row>
    <row r="293" spans="1:8">
      <c r="A293" s="334" t="s">
        <v>759</v>
      </c>
      <c r="B293" s="334" t="s">
        <v>760</v>
      </c>
      <c r="C293" s="334" t="s">
        <v>166</v>
      </c>
      <c r="D293" s="334">
        <v>60</v>
      </c>
      <c r="E293" s="335">
        <v>100</v>
      </c>
      <c r="F293" s="334" t="s">
        <v>148</v>
      </c>
      <c r="G293" s="336">
        <v>245</v>
      </c>
      <c r="H293" s="337"/>
    </row>
    <row r="294" spans="1:8">
      <c r="A294" s="334" t="s">
        <v>761</v>
      </c>
      <c r="B294" s="334" t="s">
        <v>762</v>
      </c>
      <c r="C294" s="334" t="s">
        <v>261</v>
      </c>
      <c r="D294" s="334">
        <v>60</v>
      </c>
      <c r="E294" s="335">
        <v>410</v>
      </c>
      <c r="F294" s="334" t="s">
        <v>583</v>
      </c>
      <c r="G294" s="336">
        <v>189</v>
      </c>
      <c r="H294" s="337"/>
    </row>
    <row r="295" spans="1:8">
      <c r="A295" s="334" t="s">
        <v>763</v>
      </c>
      <c r="B295" s="334" t="s">
        <v>764</v>
      </c>
      <c r="C295" s="334" t="s">
        <v>261</v>
      </c>
      <c r="D295" s="334">
        <v>60</v>
      </c>
      <c r="E295" s="335">
        <v>430</v>
      </c>
      <c r="F295" s="334" t="s">
        <v>316</v>
      </c>
      <c r="G295" s="336">
        <v>188</v>
      </c>
      <c r="H295" s="337"/>
    </row>
    <row r="296" spans="1:8">
      <c r="A296" s="334" t="s">
        <v>765</v>
      </c>
      <c r="B296" s="334" t="s">
        <v>766</v>
      </c>
      <c r="C296" s="334" t="s">
        <v>261</v>
      </c>
      <c r="D296" s="334">
        <v>60</v>
      </c>
      <c r="E296" s="335">
        <v>420</v>
      </c>
      <c r="F296" s="334" t="s">
        <v>767</v>
      </c>
      <c r="G296" s="336">
        <v>191</v>
      </c>
      <c r="H296" s="337"/>
    </row>
    <row r="297" spans="1:8">
      <c r="A297" s="334" t="s">
        <v>768</v>
      </c>
      <c r="B297" s="334" t="s">
        <v>769</v>
      </c>
      <c r="C297" s="334" t="s">
        <v>261</v>
      </c>
      <c r="D297" s="334">
        <v>60</v>
      </c>
      <c r="E297" s="335">
        <v>410</v>
      </c>
      <c r="F297" s="334" t="s">
        <v>583</v>
      </c>
      <c r="G297" s="336">
        <v>189</v>
      </c>
      <c r="H297" s="337"/>
    </row>
    <row r="298" spans="1:8">
      <c r="A298" s="334" t="s">
        <v>770</v>
      </c>
      <c r="B298" s="334" t="s">
        <v>771</v>
      </c>
      <c r="C298" s="334" t="s">
        <v>261</v>
      </c>
      <c r="D298" s="334">
        <v>60</v>
      </c>
      <c r="E298" s="335">
        <v>410</v>
      </c>
      <c r="F298" s="334" t="s">
        <v>583</v>
      </c>
      <c r="G298" s="336">
        <v>189</v>
      </c>
      <c r="H298" s="337"/>
    </row>
    <row r="299" spans="1:8">
      <c r="A299" s="334" t="s">
        <v>772</v>
      </c>
      <c r="B299" s="334" t="s">
        <v>773</v>
      </c>
      <c r="C299" s="334" t="s">
        <v>261</v>
      </c>
      <c r="D299" s="334">
        <v>60</v>
      </c>
      <c r="E299" s="335">
        <v>430</v>
      </c>
      <c r="F299" s="334" t="s">
        <v>316</v>
      </c>
      <c r="G299" s="336">
        <v>188</v>
      </c>
      <c r="H299" s="337"/>
    </row>
    <row r="300" spans="1:8">
      <c r="A300" s="334" t="s">
        <v>774</v>
      </c>
      <c r="B300" s="334" t="s">
        <v>775</v>
      </c>
      <c r="C300" s="334" t="s">
        <v>261</v>
      </c>
      <c r="D300" s="334">
        <v>60</v>
      </c>
      <c r="E300" s="335">
        <v>420</v>
      </c>
      <c r="F300" s="334" t="s">
        <v>767</v>
      </c>
      <c r="G300" s="336">
        <v>191</v>
      </c>
      <c r="H300" s="337"/>
    </row>
    <row r="301" spans="1:8">
      <c r="A301" s="334" t="s">
        <v>261</v>
      </c>
      <c r="B301" s="334" t="s">
        <v>776</v>
      </c>
      <c r="C301" s="334" t="s">
        <v>261</v>
      </c>
      <c r="D301" s="334">
        <v>60</v>
      </c>
      <c r="E301" s="335">
        <v>410</v>
      </c>
      <c r="F301" s="334" t="s">
        <v>583</v>
      </c>
      <c r="G301" s="336">
        <v>189</v>
      </c>
      <c r="H301" s="337"/>
    </row>
    <row r="302" spans="1:8">
      <c r="A302" s="334" t="s">
        <v>777</v>
      </c>
      <c r="B302" s="334" t="s">
        <v>778</v>
      </c>
      <c r="C302" s="334" t="s">
        <v>261</v>
      </c>
      <c r="D302" s="334">
        <v>60</v>
      </c>
      <c r="E302" s="335">
        <v>430</v>
      </c>
      <c r="F302" s="334" t="s">
        <v>316</v>
      </c>
      <c r="G302" s="336">
        <v>188</v>
      </c>
      <c r="H302" s="337"/>
    </row>
    <row r="303" spans="1:8" ht="16.5">
      <c r="A303" s="334" t="s">
        <v>779</v>
      </c>
      <c r="B303" s="334" t="s">
        <v>780</v>
      </c>
      <c r="C303" s="334" t="s">
        <v>221</v>
      </c>
      <c r="D303" s="334" t="s">
        <v>222</v>
      </c>
      <c r="E303" s="335">
        <v>600</v>
      </c>
      <c r="F303" s="334" t="s">
        <v>156</v>
      </c>
      <c r="G303" s="336">
        <v>196</v>
      </c>
      <c r="H303" s="337"/>
    </row>
    <row r="304" spans="1:8">
      <c r="A304" s="334" t="s">
        <v>781</v>
      </c>
      <c r="B304" s="334" t="s">
        <v>782</v>
      </c>
      <c r="C304" s="334" t="s">
        <v>147</v>
      </c>
      <c r="D304" s="334">
        <v>97</v>
      </c>
      <c r="E304" s="335">
        <v>100</v>
      </c>
      <c r="F304" s="334" t="s">
        <v>148</v>
      </c>
      <c r="G304" s="336">
        <v>245</v>
      </c>
      <c r="H304" s="337"/>
    </row>
    <row r="305" spans="1:8">
      <c r="A305" s="334" t="s">
        <v>783</v>
      </c>
      <c r="B305" s="334" t="s">
        <v>784</v>
      </c>
      <c r="C305" s="334" t="s">
        <v>225</v>
      </c>
      <c r="D305" s="334">
        <v>97</v>
      </c>
      <c r="E305" s="335">
        <v>210</v>
      </c>
      <c r="F305" s="334" t="s">
        <v>183</v>
      </c>
      <c r="G305" s="336">
        <v>230</v>
      </c>
      <c r="H305" s="337"/>
    </row>
    <row r="306" spans="1:8">
      <c r="A306" s="334" t="s">
        <v>785</v>
      </c>
      <c r="B306" s="334" t="s">
        <v>786</v>
      </c>
      <c r="C306" s="334" t="s">
        <v>225</v>
      </c>
      <c r="D306" s="334">
        <v>97</v>
      </c>
      <c r="E306" s="335">
        <v>100</v>
      </c>
      <c r="F306" s="334" t="s">
        <v>148</v>
      </c>
      <c r="G306" s="336">
        <v>245</v>
      </c>
      <c r="H306" s="337"/>
    </row>
    <row r="307" spans="1:8">
      <c r="A307" s="334" t="s">
        <v>787</v>
      </c>
      <c r="B307" s="334" t="s">
        <v>788</v>
      </c>
      <c r="C307" s="334" t="s">
        <v>315</v>
      </c>
      <c r="D307" s="334">
        <v>97</v>
      </c>
      <c r="E307" s="335">
        <v>450</v>
      </c>
      <c r="F307" s="334" t="s">
        <v>748</v>
      </c>
      <c r="G307" s="336">
        <v>198</v>
      </c>
      <c r="H307" s="337"/>
    </row>
    <row r="308" spans="1:8">
      <c r="A308" s="334" t="s">
        <v>789</v>
      </c>
      <c r="B308" s="334" t="s">
        <v>790</v>
      </c>
      <c r="C308" s="334" t="s">
        <v>147</v>
      </c>
      <c r="D308" s="334">
        <v>97</v>
      </c>
      <c r="E308" s="335">
        <v>100</v>
      </c>
      <c r="F308" s="334" t="s">
        <v>148</v>
      </c>
      <c r="G308" s="336">
        <v>245</v>
      </c>
      <c r="H308" s="337"/>
    </row>
    <row r="309" spans="1:8">
      <c r="A309" s="334" t="s">
        <v>791</v>
      </c>
      <c r="B309" s="334" t="s">
        <v>792</v>
      </c>
      <c r="C309" s="334" t="s">
        <v>261</v>
      </c>
      <c r="D309" s="334">
        <v>60</v>
      </c>
      <c r="E309" s="335">
        <v>450</v>
      </c>
      <c r="F309" s="334" t="s">
        <v>748</v>
      </c>
      <c r="G309" s="336">
        <v>198</v>
      </c>
      <c r="H309" s="337"/>
    </row>
    <row r="310" spans="1:8">
      <c r="A310" s="334" t="s">
        <v>793</v>
      </c>
      <c r="B310" s="334" t="s">
        <v>794</v>
      </c>
      <c r="C310" s="334" t="s">
        <v>166</v>
      </c>
      <c r="D310" s="334">
        <v>60</v>
      </c>
      <c r="E310" s="335">
        <v>100</v>
      </c>
      <c r="F310" s="334" t="s">
        <v>148</v>
      </c>
      <c r="G310" s="336">
        <v>245</v>
      </c>
      <c r="H310" s="337"/>
    </row>
    <row r="311" spans="1:8">
      <c r="A311" s="334" t="s">
        <v>795</v>
      </c>
      <c r="B311" s="334" t="s">
        <v>796</v>
      </c>
      <c r="C311" s="334" t="s">
        <v>147</v>
      </c>
      <c r="D311" s="334">
        <v>97</v>
      </c>
      <c r="E311" s="335">
        <v>130</v>
      </c>
      <c r="F311" s="334" t="s">
        <v>304</v>
      </c>
      <c r="G311" s="336">
        <v>261</v>
      </c>
      <c r="H311" s="337"/>
    </row>
    <row r="312" spans="1:8">
      <c r="A312" s="334" t="s">
        <v>797</v>
      </c>
      <c r="B312" s="334" t="s">
        <v>798</v>
      </c>
      <c r="C312" s="334" t="s">
        <v>147</v>
      </c>
      <c r="D312" s="334">
        <v>97</v>
      </c>
      <c r="E312" s="335">
        <v>100</v>
      </c>
      <c r="F312" s="334" t="s">
        <v>148</v>
      </c>
      <c r="G312" s="336">
        <v>245</v>
      </c>
      <c r="H312" s="337"/>
    </row>
    <row r="313" spans="1:8">
      <c r="A313" s="334" t="s">
        <v>799</v>
      </c>
      <c r="B313" s="334" t="s">
        <v>800</v>
      </c>
      <c r="C313" s="334" t="s">
        <v>225</v>
      </c>
      <c r="D313" s="334">
        <v>97</v>
      </c>
      <c r="E313" s="335">
        <v>100</v>
      </c>
      <c r="F313" s="334" t="s">
        <v>148</v>
      </c>
      <c r="G313" s="336">
        <v>245</v>
      </c>
      <c r="H313" s="337"/>
    </row>
    <row r="314" spans="1:8">
      <c r="A314" s="334" t="s">
        <v>801</v>
      </c>
      <c r="B314" s="334" t="s">
        <v>802</v>
      </c>
      <c r="C314" s="334" t="s">
        <v>166</v>
      </c>
      <c r="D314" s="334">
        <v>60</v>
      </c>
      <c r="E314" s="335">
        <v>100</v>
      </c>
      <c r="F314" s="334" t="s">
        <v>148</v>
      </c>
      <c r="G314" s="336">
        <v>245</v>
      </c>
      <c r="H314" s="337"/>
    </row>
    <row r="315" spans="1:8">
      <c r="A315" s="334" t="s">
        <v>803</v>
      </c>
      <c r="B315" s="334" t="s">
        <v>804</v>
      </c>
      <c r="C315" s="334" t="s">
        <v>155</v>
      </c>
      <c r="D315" s="334">
        <v>97</v>
      </c>
      <c r="E315" s="335">
        <v>100</v>
      </c>
      <c r="F315" s="334" t="s">
        <v>148</v>
      </c>
      <c r="G315" s="336">
        <v>245</v>
      </c>
      <c r="H315" s="337"/>
    </row>
    <row r="316" spans="1:8">
      <c r="A316" s="334" t="s">
        <v>805</v>
      </c>
      <c r="B316" s="334" t="s">
        <v>806</v>
      </c>
      <c r="C316" s="334" t="s">
        <v>155</v>
      </c>
      <c r="D316" s="334">
        <v>97</v>
      </c>
      <c r="E316" s="335">
        <v>100</v>
      </c>
      <c r="F316" s="334" t="s">
        <v>148</v>
      </c>
      <c r="G316" s="336">
        <v>245</v>
      </c>
      <c r="H316" s="337"/>
    </row>
    <row r="317" spans="1:8">
      <c r="A317" s="334" t="s">
        <v>807</v>
      </c>
      <c r="B317" s="334" t="s">
        <v>808</v>
      </c>
      <c r="C317" s="334" t="s">
        <v>155</v>
      </c>
      <c r="D317" s="334">
        <v>97</v>
      </c>
      <c r="E317" s="335">
        <v>100</v>
      </c>
      <c r="F317" s="334" t="s">
        <v>148</v>
      </c>
      <c r="G317" s="336">
        <v>245</v>
      </c>
      <c r="H317" s="337"/>
    </row>
    <row r="318" spans="1:8">
      <c r="A318" s="334" t="s">
        <v>809</v>
      </c>
      <c r="B318" s="334" t="s">
        <v>810</v>
      </c>
      <c r="C318" s="334" t="s">
        <v>155</v>
      </c>
      <c r="D318" s="334">
        <v>97</v>
      </c>
      <c r="E318" s="335">
        <v>100</v>
      </c>
      <c r="F318" s="334" t="s">
        <v>148</v>
      </c>
      <c r="G318" s="336">
        <v>245</v>
      </c>
      <c r="H318" s="337"/>
    </row>
    <row r="319" spans="1:8">
      <c r="A319" s="334" t="s">
        <v>811</v>
      </c>
      <c r="B319" s="334" t="s">
        <v>812</v>
      </c>
      <c r="C319" s="334" t="s">
        <v>155</v>
      </c>
      <c r="D319" s="334">
        <v>97</v>
      </c>
      <c r="E319" s="335">
        <v>100</v>
      </c>
      <c r="F319" s="334" t="s">
        <v>148</v>
      </c>
      <c r="G319" s="336">
        <v>245</v>
      </c>
      <c r="H319" s="337"/>
    </row>
    <row r="320" spans="1:8">
      <c r="A320" s="334" t="s">
        <v>813</v>
      </c>
      <c r="B320" s="334" t="s">
        <v>814</v>
      </c>
      <c r="C320" s="334" t="s">
        <v>155</v>
      </c>
      <c r="D320" s="334">
        <v>97</v>
      </c>
      <c r="E320" s="335">
        <v>100</v>
      </c>
      <c r="F320" s="334" t="s">
        <v>148</v>
      </c>
      <c r="G320" s="336">
        <v>245</v>
      </c>
      <c r="H320" s="337"/>
    </row>
    <row r="321" spans="1:8">
      <c r="A321" s="334" t="s">
        <v>815</v>
      </c>
      <c r="B321" s="334" t="s">
        <v>816</v>
      </c>
      <c r="C321" s="334" t="s">
        <v>155</v>
      </c>
      <c r="D321" s="334">
        <v>97</v>
      </c>
      <c r="E321" s="335">
        <v>100</v>
      </c>
      <c r="F321" s="334" t="s">
        <v>148</v>
      </c>
      <c r="G321" s="336">
        <v>245</v>
      </c>
      <c r="H321" s="337"/>
    </row>
    <row r="322" spans="1:8">
      <c r="A322" s="334" t="s">
        <v>817</v>
      </c>
      <c r="B322" s="334" t="s">
        <v>818</v>
      </c>
      <c r="C322" s="334" t="s">
        <v>155</v>
      </c>
      <c r="D322" s="334">
        <v>97</v>
      </c>
      <c r="E322" s="335">
        <v>100</v>
      </c>
      <c r="F322" s="334" t="s">
        <v>148</v>
      </c>
      <c r="G322" s="336">
        <v>245</v>
      </c>
      <c r="H322" s="337"/>
    </row>
    <row r="323" spans="1:8">
      <c r="A323" s="334" t="s">
        <v>819</v>
      </c>
      <c r="B323" s="334" t="s">
        <v>820</v>
      </c>
      <c r="C323" s="334" t="s">
        <v>166</v>
      </c>
      <c r="D323" s="334">
        <v>60</v>
      </c>
      <c r="E323" s="335">
        <v>100</v>
      </c>
      <c r="F323" s="334" t="s">
        <v>148</v>
      </c>
      <c r="G323" s="336">
        <v>245</v>
      </c>
      <c r="H323" s="337"/>
    </row>
    <row r="324" spans="1:8">
      <c r="A324" s="334" t="s">
        <v>821</v>
      </c>
      <c r="B324" s="334" t="s">
        <v>822</v>
      </c>
      <c r="C324" s="334" t="s">
        <v>147</v>
      </c>
      <c r="D324" s="334">
        <v>97</v>
      </c>
      <c r="E324" s="335">
        <v>100</v>
      </c>
      <c r="F324" s="334" t="s">
        <v>148</v>
      </c>
      <c r="G324" s="336">
        <v>245</v>
      </c>
      <c r="H324" s="337"/>
    </row>
    <row r="325" spans="1:8">
      <c r="A325" s="334" t="s">
        <v>823</v>
      </c>
      <c r="B325" s="334" t="s">
        <v>824</v>
      </c>
      <c r="C325" s="334" t="s">
        <v>147</v>
      </c>
      <c r="D325" s="334">
        <v>97</v>
      </c>
      <c r="E325" s="335">
        <v>100</v>
      </c>
      <c r="F325" s="334" t="s">
        <v>148</v>
      </c>
      <c r="G325" s="336">
        <v>245</v>
      </c>
      <c r="H325" s="337"/>
    </row>
    <row r="326" spans="1:8">
      <c r="A326" s="334" t="s">
        <v>825</v>
      </c>
      <c r="B326" s="334" t="s">
        <v>826</v>
      </c>
      <c r="C326" s="334" t="s">
        <v>225</v>
      </c>
      <c r="D326" s="334">
        <v>97</v>
      </c>
      <c r="E326" s="335">
        <v>100</v>
      </c>
      <c r="F326" s="334" t="s">
        <v>148</v>
      </c>
      <c r="G326" s="336">
        <v>245</v>
      </c>
      <c r="H326" s="337"/>
    </row>
    <row r="327" spans="1:8">
      <c r="A327" s="334" t="s">
        <v>827</v>
      </c>
      <c r="B327" s="334" t="s">
        <v>828</v>
      </c>
      <c r="C327" s="334" t="s">
        <v>225</v>
      </c>
      <c r="D327" s="334">
        <v>97</v>
      </c>
      <c r="E327" s="335">
        <v>100</v>
      </c>
      <c r="F327" s="334" t="s">
        <v>148</v>
      </c>
      <c r="G327" s="336">
        <v>245</v>
      </c>
      <c r="H327" s="337"/>
    </row>
    <row r="328" spans="1:8">
      <c r="A328" s="334" t="s">
        <v>829</v>
      </c>
      <c r="B328" s="334" t="s">
        <v>830</v>
      </c>
      <c r="C328" s="334" t="s">
        <v>225</v>
      </c>
      <c r="D328" s="334">
        <v>97</v>
      </c>
      <c r="E328" s="335">
        <v>100</v>
      </c>
      <c r="F328" s="334" t="s">
        <v>148</v>
      </c>
      <c r="G328" s="336">
        <v>245</v>
      </c>
      <c r="H328" s="337"/>
    </row>
    <row r="329" spans="1:8">
      <c r="A329" s="334" t="s">
        <v>831</v>
      </c>
      <c r="B329" s="334" t="s">
        <v>832</v>
      </c>
      <c r="C329" s="334" t="s">
        <v>225</v>
      </c>
      <c r="D329" s="334">
        <v>97</v>
      </c>
      <c r="E329" s="335">
        <v>100</v>
      </c>
      <c r="F329" s="334" t="s">
        <v>148</v>
      </c>
      <c r="G329" s="336">
        <v>245</v>
      </c>
      <c r="H329" s="337"/>
    </row>
    <row r="330" spans="1:8">
      <c r="A330" s="334" t="s">
        <v>833</v>
      </c>
      <c r="B330" s="334" t="s">
        <v>834</v>
      </c>
      <c r="C330" s="334" t="s">
        <v>225</v>
      </c>
      <c r="D330" s="334">
        <v>97</v>
      </c>
      <c r="E330" s="335">
        <v>100</v>
      </c>
      <c r="F330" s="334" t="s">
        <v>148</v>
      </c>
      <c r="G330" s="336">
        <v>245</v>
      </c>
      <c r="H330" s="337"/>
    </row>
    <row r="331" spans="1:8">
      <c r="A331" s="334" t="s">
        <v>835</v>
      </c>
      <c r="B331" s="334" t="s">
        <v>836</v>
      </c>
      <c r="C331" s="334" t="s">
        <v>225</v>
      </c>
      <c r="D331" s="334">
        <v>97</v>
      </c>
      <c r="E331" s="335">
        <v>100</v>
      </c>
      <c r="F331" s="334" t="s">
        <v>148</v>
      </c>
      <c r="G331" s="336">
        <v>245</v>
      </c>
      <c r="H331" s="337"/>
    </row>
    <row r="332" spans="1:8">
      <c r="A332" s="334" t="s">
        <v>837</v>
      </c>
      <c r="B332" s="334" t="s">
        <v>838</v>
      </c>
      <c r="C332" s="334" t="s">
        <v>225</v>
      </c>
      <c r="D332" s="334">
        <v>97</v>
      </c>
      <c r="E332" s="335">
        <v>100</v>
      </c>
      <c r="F332" s="334" t="s">
        <v>148</v>
      </c>
      <c r="G332" s="336">
        <v>245</v>
      </c>
      <c r="H332" s="337"/>
    </row>
    <row r="333" spans="1:8">
      <c r="A333" s="334" t="s">
        <v>839</v>
      </c>
      <c r="B333" s="334" t="s">
        <v>840</v>
      </c>
      <c r="C333" s="334" t="s">
        <v>225</v>
      </c>
      <c r="D333" s="334">
        <v>97</v>
      </c>
      <c r="E333" s="335">
        <v>100</v>
      </c>
      <c r="F333" s="334" t="s">
        <v>148</v>
      </c>
      <c r="G333" s="336">
        <v>245</v>
      </c>
      <c r="H333" s="337"/>
    </row>
    <row r="334" spans="1:8">
      <c r="A334" s="334" t="s">
        <v>841</v>
      </c>
      <c r="B334" s="334" t="s">
        <v>842</v>
      </c>
      <c r="C334" s="334" t="s">
        <v>225</v>
      </c>
      <c r="D334" s="334">
        <v>97</v>
      </c>
      <c r="E334" s="335">
        <v>100</v>
      </c>
      <c r="F334" s="334" t="s">
        <v>148</v>
      </c>
      <c r="G334" s="336">
        <v>245</v>
      </c>
      <c r="H334" s="337"/>
    </row>
    <row r="335" spans="1:8">
      <c r="A335" s="334" t="s">
        <v>843</v>
      </c>
      <c r="B335" s="334" t="s">
        <v>844</v>
      </c>
      <c r="C335" s="334" t="s">
        <v>225</v>
      </c>
      <c r="D335" s="334">
        <v>97</v>
      </c>
      <c r="E335" s="335">
        <v>100</v>
      </c>
      <c r="F335" s="334" t="s">
        <v>148</v>
      </c>
      <c r="G335" s="336">
        <v>245</v>
      </c>
      <c r="H335" s="337"/>
    </row>
    <row r="336" spans="1:8">
      <c r="A336" s="334" t="s">
        <v>845</v>
      </c>
      <c r="B336" s="334" t="s">
        <v>846</v>
      </c>
      <c r="C336" s="334" t="s">
        <v>225</v>
      </c>
      <c r="D336" s="334">
        <v>97</v>
      </c>
      <c r="E336" s="335">
        <v>100</v>
      </c>
      <c r="F336" s="334" t="s">
        <v>148</v>
      </c>
      <c r="G336" s="336">
        <v>245</v>
      </c>
      <c r="H336" s="337"/>
    </row>
    <row r="337" spans="1:8">
      <c r="A337" s="334" t="s">
        <v>847</v>
      </c>
      <c r="B337" s="334" t="s">
        <v>848</v>
      </c>
      <c r="C337" s="334" t="s">
        <v>147</v>
      </c>
      <c r="D337" s="334">
        <v>97</v>
      </c>
      <c r="E337" s="335">
        <v>100</v>
      </c>
      <c r="F337" s="334" t="s">
        <v>148</v>
      </c>
      <c r="G337" s="336">
        <v>245</v>
      </c>
      <c r="H337" s="337"/>
    </row>
    <row r="338" spans="1:8">
      <c r="A338" s="334" t="s">
        <v>849</v>
      </c>
      <c r="B338" s="334" t="s">
        <v>850</v>
      </c>
      <c r="C338" s="334" t="s">
        <v>147</v>
      </c>
      <c r="D338" s="334">
        <v>97</v>
      </c>
      <c r="E338" s="335">
        <v>100</v>
      </c>
      <c r="F338" s="334" t="s">
        <v>148</v>
      </c>
      <c r="G338" s="336">
        <v>245</v>
      </c>
      <c r="H338" s="337"/>
    </row>
    <row r="339" spans="1:8">
      <c r="A339" s="334" t="s">
        <v>851</v>
      </c>
      <c r="B339" s="334" t="s">
        <v>852</v>
      </c>
      <c r="C339" s="334" t="s">
        <v>225</v>
      </c>
      <c r="D339" s="334">
        <v>97</v>
      </c>
      <c r="E339" s="335">
        <v>100</v>
      </c>
      <c r="F339" s="334" t="s">
        <v>148</v>
      </c>
      <c r="G339" s="336">
        <v>245</v>
      </c>
      <c r="H339" s="337"/>
    </row>
    <row r="340" spans="1:8">
      <c r="A340" s="334" t="s">
        <v>853</v>
      </c>
      <c r="B340" s="334" t="s">
        <v>854</v>
      </c>
      <c r="C340" s="334" t="s">
        <v>225</v>
      </c>
      <c r="D340" s="334">
        <v>97</v>
      </c>
      <c r="E340" s="335">
        <v>100</v>
      </c>
      <c r="F340" s="334" t="s">
        <v>148</v>
      </c>
      <c r="G340" s="336">
        <v>245</v>
      </c>
      <c r="H340" s="337"/>
    </row>
    <row r="341" spans="1:8">
      <c r="A341" s="334" t="s">
        <v>855</v>
      </c>
      <c r="B341" s="334" t="s">
        <v>856</v>
      </c>
      <c r="C341" s="334" t="s">
        <v>155</v>
      </c>
      <c r="D341" s="334">
        <v>97</v>
      </c>
      <c r="E341" s="335">
        <v>100</v>
      </c>
      <c r="F341" s="334" t="s">
        <v>148</v>
      </c>
      <c r="G341" s="336">
        <v>245</v>
      </c>
      <c r="H341" s="337"/>
    </row>
    <row r="342" spans="1:8">
      <c r="A342" s="334" t="s">
        <v>857</v>
      </c>
      <c r="B342" s="334" t="s">
        <v>858</v>
      </c>
      <c r="C342" s="334" t="s">
        <v>166</v>
      </c>
      <c r="D342" s="334">
        <v>60</v>
      </c>
      <c r="E342" s="335">
        <v>100</v>
      </c>
      <c r="F342" s="334" t="s">
        <v>148</v>
      </c>
      <c r="G342" s="336">
        <v>245</v>
      </c>
      <c r="H342" s="337"/>
    </row>
    <row r="343" spans="1:8" ht="16.5">
      <c r="A343" s="334" t="s">
        <v>859</v>
      </c>
      <c r="B343" s="334" t="s">
        <v>860</v>
      </c>
      <c r="C343" s="334" t="s">
        <v>221</v>
      </c>
      <c r="D343" s="334" t="s">
        <v>222</v>
      </c>
      <c r="E343" s="335">
        <v>600</v>
      </c>
      <c r="F343" s="334" t="s">
        <v>156</v>
      </c>
      <c r="G343" s="336">
        <v>196</v>
      </c>
      <c r="H343" s="337"/>
    </row>
    <row r="344" spans="1:8">
      <c r="A344" s="334" t="s">
        <v>620</v>
      </c>
      <c r="B344" s="334" t="s">
        <v>861</v>
      </c>
      <c r="C344" s="334" t="s">
        <v>147</v>
      </c>
      <c r="D344" s="334">
        <v>97</v>
      </c>
      <c r="E344" s="335">
        <v>100</v>
      </c>
      <c r="F344" s="334" t="s">
        <v>148</v>
      </c>
      <c r="G344" s="336">
        <v>245</v>
      </c>
      <c r="H344" s="337"/>
    </row>
    <row r="345" spans="1:8">
      <c r="A345" s="334" t="s">
        <v>862</v>
      </c>
      <c r="B345" s="334" t="s">
        <v>863</v>
      </c>
      <c r="C345" s="334" t="s">
        <v>147</v>
      </c>
      <c r="D345" s="334">
        <v>97</v>
      </c>
      <c r="E345" s="335">
        <v>100</v>
      </c>
      <c r="F345" s="334" t="s">
        <v>148</v>
      </c>
      <c r="G345" s="336">
        <v>245</v>
      </c>
      <c r="H345" s="337"/>
    </row>
    <row r="346" spans="1:8">
      <c r="A346" s="334" t="s">
        <v>864</v>
      </c>
      <c r="B346" s="334" t="s">
        <v>865</v>
      </c>
      <c r="C346" s="334" t="s">
        <v>147</v>
      </c>
      <c r="D346" s="334">
        <v>97</v>
      </c>
      <c r="E346" s="335">
        <v>100</v>
      </c>
      <c r="F346" s="334" t="s">
        <v>148</v>
      </c>
      <c r="G346" s="336">
        <v>245</v>
      </c>
      <c r="H346" s="337"/>
    </row>
    <row r="347" spans="1:8">
      <c r="A347" s="334" t="s">
        <v>866</v>
      </c>
      <c r="B347" s="334" t="s">
        <v>867</v>
      </c>
      <c r="C347" s="334" t="s">
        <v>147</v>
      </c>
      <c r="D347" s="334">
        <v>97</v>
      </c>
      <c r="E347" s="335">
        <v>100</v>
      </c>
      <c r="F347" s="334" t="s">
        <v>148</v>
      </c>
      <c r="G347" s="336">
        <v>245</v>
      </c>
      <c r="H347" s="337"/>
    </row>
    <row r="348" spans="1:8">
      <c r="A348" s="334" t="s">
        <v>868</v>
      </c>
      <c r="B348" s="334" t="s">
        <v>869</v>
      </c>
      <c r="C348" s="334" t="s">
        <v>246</v>
      </c>
      <c r="D348" s="334">
        <v>60</v>
      </c>
      <c r="E348" s="335">
        <v>350</v>
      </c>
      <c r="F348" s="334" t="s">
        <v>228</v>
      </c>
      <c r="G348" s="336">
        <v>216</v>
      </c>
      <c r="H348" s="337"/>
    </row>
    <row r="349" spans="1:8">
      <c r="A349" s="334" t="s">
        <v>870</v>
      </c>
      <c r="B349" s="334" t="s">
        <v>871</v>
      </c>
      <c r="C349" s="334" t="s">
        <v>261</v>
      </c>
      <c r="D349" s="334">
        <v>60</v>
      </c>
      <c r="E349" s="335">
        <v>490</v>
      </c>
      <c r="F349" s="334" t="s">
        <v>262</v>
      </c>
      <c r="G349" s="336">
        <v>188</v>
      </c>
      <c r="H349" s="337"/>
    </row>
    <row r="350" spans="1:8">
      <c r="A350" s="334" t="s">
        <v>872</v>
      </c>
      <c r="B350" s="334" t="s">
        <v>873</v>
      </c>
      <c r="C350" s="334" t="s">
        <v>261</v>
      </c>
      <c r="D350" s="334">
        <v>60</v>
      </c>
      <c r="E350" s="335">
        <v>460</v>
      </c>
      <c r="F350" s="334" t="s">
        <v>460</v>
      </c>
      <c r="G350" s="336">
        <v>196</v>
      </c>
      <c r="H350" s="337"/>
    </row>
    <row r="351" spans="1:8" ht="16.5">
      <c r="A351" s="334" t="s">
        <v>874</v>
      </c>
      <c r="B351" s="334" t="s">
        <v>875</v>
      </c>
      <c r="C351" s="334" t="s">
        <v>235</v>
      </c>
      <c r="D351" s="334" t="s">
        <v>222</v>
      </c>
      <c r="E351" s="335">
        <v>100</v>
      </c>
      <c r="F351" s="334" t="s">
        <v>148</v>
      </c>
      <c r="G351" s="336">
        <v>245</v>
      </c>
      <c r="H351" s="337"/>
    </row>
    <row r="352" spans="1:8">
      <c r="A352" s="334" t="s">
        <v>876</v>
      </c>
      <c r="B352" s="334" t="s">
        <v>877</v>
      </c>
      <c r="C352" s="334" t="s">
        <v>147</v>
      </c>
      <c r="D352" s="334">
        <v>97</v>
      </c>
      <c r="E352" s="335">
        <v>100</v>
      </c>
      <c r="F352" s="334" t="s">
        <v>148</v>
      </c>
      <c r="G352" s="336">
        <v>245</v>
      </c>
      <c r="H352" s="337"/>
    </row>
    <row r="353" spans="1:8">
      <c r="A353" s="334" t="s">
        <v>878</v>
      </c>
      <c r="B353" s="334" t="s">
        <v>879</v>
      </c>
      <c r="C353" s="334" t="s">
        <v>155</v>
      </c>
      <c r="D353" s="334">
        <v>97</v>
      </c>
      <c r="E353" s="335">
        <v>100</v>
      </c>
      <c r="F353" s="334" t="s">
        <v>148</v>
      </c>
      <c r="G353" s="336">
        <v>245</v>
      </c>
      <c r="H353" s="337"/>
    </row>
    <row r="354" spans="1:8">
      <c r="A354" s="334" t="s">
        <v>880</v>
      </c>
      <c r="B354" s="334" t="s">
        <v>881</v>
      </c>
      <c r="C354" s="334" t="s">
        <v>155</v>
      </c>
      <c r="D354" s="334">
        <v>97</v>
      </c>
      <c r="E354" s="335">
        <v>100</v>
      </c>
      <c r="F354" s="334" t="s">
        <v>148</v>
      </c>
      <c r="G354" s="336">
        <v>245</v>
      </c>
      <c r="H354" s="337"/>
    </row>
    <row r="355" spans="1:8">
      <c r="A355" s="334" t="s">
        <v>882</v>
      </c>
      <c r="B355" s="334" t="s">
        <v>883</v>
      </c>
      <c r="C355" s="334" t="s">
        <v>225</v>
      </c>
      <c r="D355" s="334">
        <v>97</v>
      </c>
      <c r="E355" s="335">
        <v>100</v>
      </c>
      <c r="F355" s="334" t="s">
        <v>148</v>
      </c>
      <c r="G355" s="336">
        <v>245</v>
      </c>
      <c r="H355" s="337"/>
    </row>
    <row r="356" spans="1:8">
      <c r="A356" s="334" t="s">
        <v>884</v>
      </c>
      <c r="B356" s="334" t="s">
        <v>885</v>
      </c>
      <c r="C356" s="334" t="s">
        <v>155</v>
      </c>
      <c r="D356" s="334">
        <v>97</v>
      </c>
      <c r="E356" s="335">
        <v>100</v>
      </c>
      <c r="F356" s="334" t="s">
        <v>148</v>
      </c>
      <c r="G356" s="336">
        <v>245</v>
      </c>
      <c r="H356" s="337"/>
    </row>
    <row r="357" spans="1:8">
      <c r="A357" s="334" t="s">
        <v>886</v>
      </c>
      <c r="B357" s="334" t="s">
        <v>887</v>
      </c>
      <c r="C357" s="334" t="s">
        <v>147</v>
      </c>
      <c r="D357" s="334">
        <v>97</v>
      </c>
      <c r="E357" s="335">
        <v>100</v>
      </c>
      <c r="F357" s="334" t="s">
        <v>148</v>
      </c>
      <c r="G357" s="336">
        <v>245</v>
      </c>
      <c r="H357" s="337"/>
    </row>
    <row r="358" spans="1:8">
      <c r="A358" s="334" t="s">
        <v>888</v>
      </c>
      <c r="B358" s="334" t="s">
        <v>889</v>
      </c>
      <c r="C358" s="334" t="s">
        <v>147</v>
      </c>
      <c r="D358" s="334">
        <v>97</v>
      </c>
      <c r="E358" s="335">
        <v>200</v>
      </c>
      <c r="F358" s="334" t="s">
        <v>418</v>
      </c>
      <c r="G358" s="336">
        <v>230</v>
      </c>
      <c r="H358" s="337"/>
    </row>
    <row r="359" spans="1:8">
      <c r="A359" s="334" t="s">
        <v>890</v>
      </c>
      <c r="B359" s="334" t="s">
        <v>891</v>
      </c>
      <c r="C359" s="334" t="s">
        <v>147</v>
      </c>
      <c r="D359" s="334">
        <v>97</v>
      </c>
      <c r="E359" s="335">
        <v>100</v>
      </c>
      <c r="F359" s="334" t="s">
        <v>148</v>
      </c>
      <c r="G359" s="336">
        <v>245</v>
      </c>
      <c r="H359" s="337"/>
    </row>
    <row r="360" spans="1:8">
      <c r="A360" s="334" t="s">
        <v>892</v>
      </c>
      <c r="B360" s="334" t="s">
        <v>893</v>
      </c>
      <c r="C360" s="334" t="s">
        <v>147</v>
      </c>
      <c r="D360" s="334">
        <v>97</v>
      </c>
      <c r="E360" s="335">
        <v>100</v>
      </c>
      <c r="F360" s="334" t="s">
        <v>148</v>
      </c>
      <c r="G360" s="336">
        <v>245</v>
      </c>
      <c r="H360" s="337"/>
    </row>
    <row r="361" spans="1:8" ht="16.5">
      <c r="A361" s="334" t="s">
        <v>894</v>
      </c>
      <c r="B361" s="334" t="s">
        <v>895</v>
      </c>
      <c r="C361" s="334" t="s">
        <v>221</v>
      </c>
      <c r="D361" s="334" t="s">
        <v>222</v>
      </c>
      <c r="E361" s="335">
        <v>600</v>
      </c>
      <c r="F361" s="334" t="s">
        <v>156</v>
      </c>
      <c r="G361" s="336">
        <v>196</v>
      </c>
      <c r="H361" s="337"/>
    </row>
    <row r="362" spans="1:8" ht="16.5">
      <c r="A362" s="334" t="s">
        <v>896</v>
      </c>
      <c r="B362" s="334" t="s">
        <v>897</v>
      </c>
      <c r="C362" s="334" t="s">
        <v>221</v>
      </c>
      <c r="D362" s="334" t="s">
        <v>222</v>
      </c>
      <c r="E362" s="335">
        <v>600</v>
      </c>
      <c r="F362" s="334" t="s">
        <v>156</v>
      </c>
      <c r="G362" s="336">
        <v>196</v>
      </c>
      <c r="H362" s="337"/>
    </row>
    <row r="363" spans="1:8" ht="16.5">
      <c r="A363" s="334" t="s">
        <v>898</v>
      </c>
      <c r="B363" s="334" t="s">
        <v>899</v>
      </c>
      <c r="C363" s="334" t="s">
        <v>221</v>
      </c>
      <c r="D363" s="334" t="s">
        <v>222</v>
      </c>
      <c r="E363" s="335">
        <v>600</v>
      </c>
      <c r="F363" s="334" t="s">
        <v>156</v>
      </c>
      <c r="G363" s="336">
        <v>196</v>
      </c>
      <c r="H363" s="337"/>
    </row>
    <row r="364" spans="1:8" ht="16.5">
      <c r="A364" s="334" t="s">
        <v>900</v>
      </c>
      <c r="B364" s="334" t="s">
        <v>901</v>
      </c>
      <c r="C364" s="334" t="s">
        <v>221</v>
      </c>
      <c r="D364" s="334" t="s">
        <v>222</v>
      </c>
      <c r="E364" s="335">
        <v>600</v>
      </c>
      <c r="F364" s="334" t="s">
        <v>156</v>
      </c>
      <c r="G364" s="336">
        <v>196</v>
      </c>
      <c r="H364" s="337"/>
    </row>
    <row r="365" spans="1:8" ht="16.5">
      <c r="A365" s="334" t="s">
        <v>902</v>
      </c>
      <c r="B365" s="334" t="s">
        <v>903</v>
      </c>
      <c r="C365" s="334" t="s">
        <v>221</v>
      </c>
      <c r="D365" s="334" t="s">
        <v>222</v>
      </c>
      <c r="E365" s="335">
        <v>600</v>
      </c>
      <c r="F365" s="334" t="s">
        <v>156</v>
      </c>
      <c r="G365" s="336">
        <v>196</v>
      </c>
      <c r="H365" s="337"/>
    </row>
    <row r="366" spans="1:8">
      <c r="A366" s="334" t="s">
        <v>904</v>
      </c>
      <c r="B366" s="334" t="s">
        <v>905</v>
      </c>
      <c r="C366" s="334" t="s">
        <v>261</v>
      </c>
      <c r="D366" s="334">
        <v>60</v>
      </c>
      <c r="E366" s="335">
        <v>460</v>
      </c>
      <c r="F366" s="334" t="s">
        <v>460</v>
      </c>
      <c r="G366" s="336">
        <v>196</v>
      </c>
      <c r="H366" s="337"/>
    </row>
    <row r="367" spans="1:8" ht="16.5">
      <c r="A367" s="334" t="s">
        <v>906</v>
      </c>
      <c r="B367" s="334" t="s">
        <v>907</v>
      </c>
      <c r="C367" s="334" t="s">
        <v>221</v>
      </c>
      <c r="D367" s="334" t="s">
        <v>222</v>
      </c>
      <c r="E367" s="335">
        <v>600</v>
      </c>
      <c r="F367" s="334" t="s">
        <v>156</v>
      </c>
      <c r="G367" s="336">
        <v>196</v>
      </c>
      <c r="H367" s="337"/>
    </row>
    <row r="368" spans="1:8" ht="16.5">
      <c r="A368" s="334" t="s">
        <v>908</v>
      </c>
      <c r="B368" s="334" t="s">
        <v>909</v>
      </c>
      <c r="C368" s="334" t="s">
        <v>221</v>
      </c>
      <c r="D368" s="334" t="s">
        <v>222</v>
      </c>
      <c r="E368" s="335">
        <v>610</v>
      </c>
      <c r="F368" s="334" t="s">
        <v>453</v>
      </c>
      <c r="G368" s="336">
        <v>216</v>
      </c>
      <c r="H368" s="337"/>
    </row>
    <row r="369" spans="1:8" ht="16.5">
      <c r="A369" s="334" t="s">
        <v>910</v>
      </c>
      <c r="B369" s="334" t="s">
        <v>911</v>
      </c>
      <c r="C369" s="334" t="s">
        <v>221</v>
      </c>
      <c r="D369" s="334" t="s">
        <v>222</v>
      </c>
      <c r="E369" s="335">
        <v>210</v>
      </c>
      <c r="F369" s="334" t="s">
        <v>183</v>
      </c>
      <c r="G369" s="336">
        <v>230</v>
      </c>
      <c r="H369" s="337"/>
    </row>
    <row r="370" spans="1:8" ht="16.5">
      <c r="A370" s="334" t="s">
        <v>912</v>
      </c>
      <c r="B370" s="334" t="s">
        <v>913</v>
      </c>
      <c r="C370" s="334" t="s">
        <v>221</v>
      </c>
      <c r="D370" s="334" t="s">
        <v>222</v>
      </c>
      <c r="E370" s="335">
        <v>600</v>
      </c>
      <c r="F370" s="334" t="s">
        <v>156</v>
      </c>
      <c r="G370" s="336">
        <v>196</v>
      </c>
      <c r="H370" s="337"/>
    </row>
    <row r="371" spans="1:8" ht="16.5">
      <c r="A371" s="334" t="s">
        <v>914</v>
      </c>
      <c r="B371" s="334" t="s">
        <v>915</v>
      </c>
      <c r="C371" s="334" t="s">
        <v>221</v>
      </c>
      <c r="D371" s="334" t="s">
        <v>222</v>
      </c>
      <c r="E371" s="335">
        <v>600</v>
      </c>
      <c r="F371" s="334" t="s">
        <v>156</v>
      </c>
      <c r="G371" s="336">
        <v>196</v>
      </c>
      <c r="H371" s="337"/>
    </row>
    <row r="372" spans="1:8" ht="16.5">
      <c r="A372" s="334" t="s">
        <v>916</v>
      </c>
      <c r="B372" s="334" t="s">
        <v>917</v>
      </c>
      <c r="C372" s="334" t="s">
        <v>221</v>
      </c>
      <c r="D372" s="334" t="s">
        <v>222</v>
      </c>
      <c r="E372" s="335">
        <v>600</v>
      </c>
      <c r="F372" s="334" t="s">
        <v>156</v>
      </c>
      <c r="G372" s="336">
        <v>196</v>
      </c>
      <c r="H372" s="337"/>
    </row>
    <row r="373" spans="1:8" ht="16.5">
      <c r="A373" s="334" t="s">
        <v>918</v>
      </c>
      <c r="B373" s="334" t="s">
        <v>919</v>
      </c>
      <c r="C373" s="334" t="s">
        <v>221</v>
      </c>
      <c r="D373" s="334" t="s">
        <v>222</v>
      </c>
      <c r="E373" s="335">
        <v>620</v>
      </c>
      <c r="F373" s="334" t="s">
        <v>920</v>
      </c>
      <c r="G373" s="336">
        <v>206</v>
      </c>
      <c r="H373" s="337"/>
    </row>
    <row r="374" spans="1:8" ht="16.5">
      <c r="A374" s="334" t="s">
        <v>921</v>
      </c>
      <c r="B374" s="334" t="s">
        <v>922</v>
      </c>
      <c r="C374" s="334" t="s">
        <v>221</v>
      </c>
      <c r="D374" s="334" t="s">
        <v>222</v>
      </c>
      <c r="E374" s="335">
        <v>610</v>
      </c>
      <c r="F374" s="334" t="s">
        <v>453</v>
      </c>
      <c r="G374" s="336">
        <v>216</v>
      </c>
      <c r="H374" s="337"/>
    </row>
    <row r="375" spans="1:8" ht="16.5">
      <c r="A375" s="334" t="s">
        <v>923</v>
      </c>
      <c r="B375" s="334" t="s">
        <v>924</v>
      </c>
      <c r="C375" s="334" t="s">
        <v>221</v>
      </c>
      <c r="D375" s="334" t="s">
        <v>222</v>
      </c>
      <c r="E375" s="335">
        <v>610</v>
      </c>
      <c r="F375" s="334" t="s">
        <v>453</v>
      </c>
      <c r="G375" s="336">
        <v>216</v>
      </c>
      <c r="H375" s="337"/>
    </row>
    <row r="376" spans="1:8">
      <c r="A376" s="334" t="s">
        <v>925</v>
      </c>
      <c r="B376" s="334" t="s">
        <v>926</v>
      </c>
      <c r="C376" s="334" t="s">
        <v>927</v>
      </c>
      <c r="D376" s="334" t="s">
        <v>621</v>
      </c>
      <c r="E376" s="336" t="s">
        <v>622</v>
      </c>
      <c r="F376" s="334" t="s">
        <v>622</v>
      </c>
      <c r="G376" s="336" t="s">
        <v>623</v>
      </c>
      <c r="H376" s="337"/>
    </row>
    <row r="377" spans="1:8" ht="16.5">
      <c r="A377" s="334" t="s">
        <v>928</v>
      </c>
      <c r="B377" s="334" t="s">
        <v>929</v>
      </c>
      <c r="C377" s="334" t="s">
        <v>221</v>
      </c>
      <c r="D377" s="334" t="s">
        <v>222</v>
      </c>
      <c r="E377" s="335">
        <v>600</v>
      </c>
      <c r="F377" s="334" t="s">
        <v>156</v>
      </c>
      <c r="G377" s="336">
        <v>196</v>
      </c>
      <c r="H377" s="337"/>
    </row>
    <row r="378" spans="1:8" ht="16.5">
      <c r="A378" s="334" t="s">
        <v>930</v>
      </c>
      <c r="B378" s="334" t="s">
        <v>931</v>
      </c>
      <c r="C378" s="334" t="s">
        <v>221</v>
      </c>
      <c r="D378" s="334" t="s">
        <v>222</v>
      </c>
      <c r="E378" s="335">
        <v>610</v>
      </c>
      <c r="F378" s="334" t="s">
        <v>453</v>
      </c>
      <c r="G378" s="336">
        <v>216</v>
      </c>
      <c r="H378" s="337"/>
    </row>
    <row r="379" spans="1:8">
      <c r="A379" s="334" t="s">
        <v>932</v>
      </c>
      <c r="B379" s="334" t="s">
        <v>933</v>
      </c>
      <c r="C379" s="334" t="s">
        <v>147</v>
      </c>
      <c r="D379" s="334">
        <v>97</v>
      </c>
      <c r="E379" s="335">
        <v>100</v>
      </c>
      <c r="F379" s="334" t="s">
        <v>148</v>
      </c>
      <c r="G379" s="336">
        <v>245</v>
      </c>
      <c r="H379" s="337"/>
    </row>
    <row r="380" spans="1:8">
      <c r="A380" s="334" t="s">
        <v>934</v>
      </c>
      <c r="B380" s="334" t="s">
        <v>935</v>
      </c>
      <c r="C380" s="334" t="s">
        <v>246</v>
      </c>
      <c r="D380" s="334">
        <v>60</v>
      </c>
      <c r="E380" s="335">
        <v>350</v>
      </c>
      <c r="F380" s="334" t="s">
        <v>228</v>
      </c>
      <c r="G380" s="336">
        <v>216</v>
      </c>
      <c r="H380" s="337"/>
    </row>
    <row r="381" spans="1:8">
      <c r="A381" s="334" t="s">
        <v>936</v>
      </c>
      <c r="B381" s="334" t="s">
        <v>937</v>
      </c>
      <c r="C381" s="334" t="s">
        <v>166</v>
      </c>
      <c r="D381" s="334">
        <v>60</v>
      </c>
      <c r="E381" s="335">
        <v>140</v>
      </c>
      <c r="F381" s="334" t="s">
        <v>163</v>
      </c>
      <c r="G381" s="336">
        <v>230</v>
      </c>
      <c r="H381" s="337"/>
    </row>
    <row r="382" spans="1:8">
      <c r="A382" s="334" t="s">
        <v>938</v>
      </c>
      <c r="B382" s="334" t="s">
        <v>939</v>
      </c>
      <c r="C382" s="334" t="s">
        <v>166</v>
      </c>
      <c r="D382" s="334">
        <v>60</v>
      </c>
      <c r="E382" s="335">
        <v>100</v>
      </c>
      <c r="F382" s="334" t="s">
        <v>148</v>
      </c>
      <c r="G382" s="336">
        <v>245</v>
      </c>
      <c r="H382" s="337"/>
    </row>
    <row r="383" spans="1:8">
      <c r="A383" s="334" t="s">
        <v>940</v>
      </c>
      <c r="B383" s="334" t="s">
        <v>941</v>
      </c>
      <c r="C383" s="334" t="s">
        <v>349</v>
      </c>
      <c r="D383" s="334">
        <v>97</v>
      </c>
      <c r="E383" s="335">
        <v>350</v>
      </c>
      <c r="F383" s="334" t="s">
        <v>228</v>
      </c>
      <c r="G383" s="336">
        <v>216</v>
      </c>
      <c r="H383" s="337"/>
    </row>
    <row r="384" spans="1:8">
      <c r="A384" s="334" t="s">
        <v>942</v>
      </c>
      <c r="B384" s="334" t="s">
        <v>943</v>
      </c>
      <c r="C384" s="334" t="s">
        <v>147</v>
      </c>
      <c r="D384" s="334">
        <v>97</v>
      </c>
      <c r="E384" s="335">
        <v>100</v>
      </c>
      <c r="F384" s="334" t="s">
        <v>148</v>
      </c>
      <c r="G384" s="336">
        <v>245</v>
      </c>
      <c r="H384" s="337"/>
    </row>
    <row r="385" spans="1:8">
      <c r="A385" s="334" t="s">
        <v>944</v>
      </c>
      <c r="B385" s="334" t="s">
        <v>945</v>
      </c>
      <c r="C385" s="334" t="s">
        <v>261</v>
      </c>
      <c r="D385" s="334">
        <v>60</v>
      </c>
      <c r="E385" s="335">
        <v>460</v>
      </c>
      <c r="F385" s="334" t="s">
        <v>460</v>
      </c>
      <c r="G385" s="336">
        <v>196</v>
      </c>
      <c r="H385" s="337"/>
    </row>
    <row r="386" spans="1:8">
      <c r="A386" s="334" t="s">
        <v>946</v>
      </c>
      <c r="B386" s="334" t="s">
        <v>947</v>
      </c>
      <c r="C386" s="334" t="s">
        <v>246</v>
      </c>
      <c r="D386" s="334">
        <v>60</v>
      </c>
      <c r="E386" s="335">
        <v>350</v>
      </c>
      <c r="F386" s="334" t="s">
        <v>228</v>
      </c>
      <c r="G386" s="336">
        <v>216</v>
      </c>
      <c r="H386" s="337"/>
    </row>
    <row r="387" spans="1:8">
      <c r="A387" s="334" t="s">
        <v>948</v>
      </c>
      <c r="B387" s="334" t="s">
        <v>949</v>
      </c>
      <c r="C387" s="334" t="s">
        <v>166</v>
      </c>
      <c r="D387" s="334">
        <v>60</v>
      </c>
      <c r="E387" s="335">
        <v>140</v>
      </c>
      <c r="F387" s="334" t="s">
        <v>163</v>
      </c>
      <c r="G387" s="336">
        <v>230</v>
      </c>
      <c r="H387" s="337"/>
    </row>
    <row r="388" spans="1:8">
      <c r="A388" s="334" t="s">
        <v>950</v>
      </c>
      <c r="B388" s="334" t="s">
        <v>951</v>
      </c>
      <c r="C388" s="334" t="s">
        <v>166</v>
      </c>
      <c r="D388" s="334">
        <v>60</v>
      </c>
      <c r="E388" s="335">
        <v>100</v>
      </c>
      <c r="F388" s="334" t="s">
        <v>148</v>
      </c>
      <c r="G388" s="336">
        <v>245</v>
      </c>
      <c r="H388" s="337"/>
    </row>
    <row r="389" spans="1:8">
      <c r="A389" s="334" t="s">
        <v>952</v>
      </c>
      <c r="B389" s="334" t="s">
        <v>953</v>
      </c>
      <c r="C389" s="334" t="s">
        <v>349</v>
      </c>
      <c r="D389" s="334">
        <v>97</v>
      </c>
      <c r="E389" s="335">
        <v>350</v>
      </c>
      <c r="F389" s="334" t="s">
        <v>228</v>
      </c>
      <c r="G389" s="336">
        <v>216</v>
      </c>
      <c r="H389" s="337"/>
    </row>
    <row r="390" spans="1:8">
      <c r="A390" s="334" t="s">
        <v>954</v>
      </c>
      <c r="B390" s="334" t="s">
        <v>955</v>
      </c>
      <c r="C390" s="334" t="s">
        <v>147</v>
      </c>
      <c r="D390" s="334">
        <v>97</v>
      </c>
      <c r="E390" s="335">
        <v>100</v>
      </c>
      <c r="F390" s="334" t="s">
        <v>148</v>
      </c>
      <c r="G390" s="336">
        <v>245</v>
      </c>
      <c r="H390" s="337"/>
    </row>
    <row r="391" spans="1:8">
      <c r="A391" s="334" t="s">
        <v>956</v>
      </c>
      <c r="B391" s="334" t="s">
        <v>957</v>
      </c>
      <c r="C391" s="334" t="s">
        <v>147</v>
      </c>
      <c r="D391" s="334">
        <v>97</v>
      </c>
      <c r="E391" s="335">
        <v>100</v>
      </c>
      <c r="F391" s="334" t="s">
        <v>148</v>
      </c>
      <c r="G391" s="336">
        <v>245</v>
      </c>
      <c r="H391" s="337"/>
    </row>
    <row r="392" spans="1:8">
      <c r="A392" s="334" t="s">
        <v>958</v>
      </c>
      <c r="B392" s="334" t="s">
        <v>959</v>
      </c>
      <c r="C392" s="334" t="s">
        <v>147</v>
      </c>
      <c r="D392" s="334">
        <v>97</v>
      </c>
      <c r="E392" s="335">
        <v>130</v>
      </c>
      <c r="F392" s="334" t="s">
        <v>304</v>
      </c>
      <c r="G392" s="336">
        <v>261</v>
      </c>
      <c r="H392" s="337"/>
    </row>
    <row r="393" spans="1:8">
      <c r="A393" s="334" t="s">
        <v>960</v>
      </c>
      <c r="B393" s="334" t="s">
        <v>961</v>
      </c>
      <c r="C393" s="334" t="s">
        <v>261</v>
      </c>
      <c r="D393" s="334">
        <v>60</v>
      </c>
      <c r="E393" s="335">
        <v>450</v>
      </c>
      <c r="F393" s="334" t="s">
        <v>748</v>
      </c>
      <c r="G393" s="336">
        <v>198</v>
      </c>
      <c r="H393" s="337"/>
    </row>
    <row r="394" spans="1:8">
      <c r="A394" s="334" t="s">
        <v>962</v>
      </c>
      <c r="B394" s="334" t="s">
        <v>963</v>
      </c>
      <c r="C394" s="334" t="s">
        <v>166</v>
      </c>
      <c r="D394" s="334">
        <v>60</v>
      </c>
      <c r="E394" s="335">
        <v>150</v>
      </c>
      <c r="F394" s="334" t="s">
        <v>463</v>
      </c>
      <c r="G394" s="336">
        <v>230</v>
      </c>
      <c r="H394" s="337"/>
    </row>
    <row r="395" spans="1:8">
      <c r="A395" s="334" t="s">
        <v>964</v>
      </c>
      <c r="B395" s="334" t="s">
        <v>965</v>
      </c>
      <c r="C395" s="334" t="s">
        <v>166</v>
      </c>
      <c r="D395" s="334">
        <v>60</v>
      </c>
      <c r="E395" s="335">
        <v>100</v>
      </c>
      <c r="F395" s="334" t="s">
        <v>148</v>
      </c>
      <c r="G395" s="336">
        <v>245</v>
      </c>
      <c r="H395" s="337"/>
    </row>
    <row r="396" spans="1:8">
      <c r="A396" s="334" t="s">
        <v>966</v>
      </c>
      <c r="B396" s="334" t="s">
        <v>967</v>
      </c>
      <c r="C396" s="334" t="s">
        <v>147</v>
      </c>
      <c r="D396" s="334">
        <v>97</v>
      </c>
      <c r="E396" s="335">
        <v>100</v>
      </c>
      <c r="F396" s="334" t="s">
        <v>148</v>
      </c>
      <c r="G396" s="336">
        <v>245</v>
      </c>
      <c r="H396" s="337"/>
    </row>
    <row r="397" spans="1:8">
      <c r="A397" s="334" t="s">
        <v>968</v>
      </c>
      <c r="B397" s="334" t="s">
        <v>969</v>
      </c>
      <c r="C397" s="334" t="s">
        <v>225</v>
      </c>
      <c r="D397" s="334">
        <v>97</v>
      </c>
      <c r="E397" s="335">
        <v>100</v>
      </c>
      <c r="F397" s="334" t="s">
        <v>148</v>
      </c>
      <c r="G397" s="336">
        <v>245</v>
      </c>
      <c r="H397" s="337"/>
    </row>
    <row r="398" spans="1:8" ht="16.5">
      <c r="A398" s="334" t="s">
        <v>970</v>
      </c>
      <c r="B398" s="334" t="s">
        <v>971</v>
      </c>
      <c r="C398" s="334" t="s">
        <v>221</v>
      </c>
      <c r="D398" s="334" t="s">
        <v>222</v>
      </c>
      <c r="E398" s="335">
        <v>600</v>
      </c>
      <c r="F398" s="334" t="s">
        <v>156</v>
      </c>
      <c r="G398" s="336">
        <v>196</v>
      </c>
      <c r="H398" s="337"/>
    </row>
    <row r="399" spans="1:8" ht="16.5">
      <c r="A399" s="334" t="s">
        <v>972</v>
      </c>
      <c r="B399" s="334" t="s">
        <v>973</v>
      </c>
      <c r="C399" s="334" t="s">
        <v>221</v>
      </c>
      <c r="D399" s="334" t="s">
        <v>222</v>
      </c>
      <c r="E399" s="335">
        <v>600</v>
      </c>
      <c r="F399" s="334" t="s">
        <v>156</v>
      </c>
      <c r="G399" s="336">
        <v>196</v>
      </c>
      <c r="H399" s="337"/>
    </row>
    <row r="400" spans="1:8" ht="16.5">
      <c r="A400" s="334" t="s">
        <v>974</v>
      </c>
      <c r="B400" s="334" t="s">
        <v>975</v>
      </c>
      <c r="C400" s="334" t="s">
        <v>221</v>
      </c>
      <c r="D400" s="334" t="s">
        <v>222</v>
      </c>
      <c r="E400" s="335">
        <v>600</v>
      </c>
      <c r="F400" s="334" t="s">
        <v>156</v>
      </c>
      <c r="G400" s="336">
        <v>196</v>
      </c>
      <c r="H400" s="337"/>
    </row>
    <row r="401" spans="1:8" ht="16.5">
      <c r="A401" s="334" t="s">
        <v>976</v>
      </c>
      <c r="B401" s="334" t="s">
        <v>977</v>
      </c>
      <c r="C401" s="334" t="s">
        <v>221</v>
      </c>
      <c r="D401" s="334" t="s">
        <v>222</v>
      </c>
      <c r="E401" s="335">
        <v>600</v>
      </c>
      <c r="F401" s="334" t="s">
        <v>156</v>
      </c>
      <c r="G401" s="336">
        <v>196</v>
      </c>
      <c r="H401" s="337"/>
    </row>
    <row r="402" spans="1:8">
      <c r="A402" s="334" t="s">
        <v>978</v>
      </c>
      <c r="B402" s="334" t="s">
        <v>979</v>
      </c>
      <c r="C402" s="334" t="s">
        <v>166</v>
      </c>
      <c r="D402" s="334">
        <v>60</v>
      </c>
      <c r="E402" s="335">
        <v>130</v>
      </c>
      <c r="F402" s="334" t="s">
        <v>304</v>
      </c>
      <c r="G402" s="336">
        <v>261</v>
      </c>
      <c r="H402" s="337"/>
    </row>
    <row r="403" spans="1:8">
      <c r="A403" s="334" t="s">
        <v>980</v>
      </c>
      <c r="B403" s="334" t="s">
        <v>981</v>
      </c>
      <c r="C403" s="334" t="s">
        <v>147</v>
      </c>
      <c r="D403" s="334">
        <v>97</v>
      </c>
      <c r="E403" s="335">
        <v>100</v>
      </c>
      <c r="F403" s="334" t="s">
        <v>148</v>
      </c>
      <c r="G403" s="336">
        <v>245</v>
      </c>
      <c r="H403" s="337"/>
    </row>
    <row r="404" spans="1:8">
      <c r="A404" s="334" t="s">
        <v>982</v>
      </c>
      <c r="B404" s="334" t="s">
        <v>983</v>
      </c>
      <c r="C404" s="334" t="s">
        <v>147</v>
      </c>
      <c r="D404" s="334">
        <v>97</v>
      </c>
      <c r="E404" s="335">
        <v>100</v>
      </c>
      <c r="F404" s="334" t="s">
        <v>148</v>
      </c>
      <c r="G404" s="336">
        <v>245</v>
      </c>
      <c r="H404" s="337"/>
    </row>
    <row r="405" spans="1:8">
      <c r="A405" s="334" t="s">
        <v>984</v>
      </c>
      <c r="B405" s="334" t="s">
        <v>985</v>
      </c>
      <c r="C405" s="334" t="s">
        <v>166</v>
      </c>
      <c r="D405" s="334">
        <v>60</v>
      </c>
      <c r="E405" s="335">
        <v>100</v>
      </c>
      <c r="F405" s="334" t="s">
        <v>148</v>
      </c>
      <c r="G405" s="336">
        <v>245</v>
      </c>
      <c r="H405" s="337"/>
    </row>
    <row r="406" spans="1:8">
      <c r="A406" s="334" t="s">
        <v>986</v>
      </c>
      <c r="B406" s="334" t="s">
        <v>987</v>
      </c>
      <c r="C406" s="334" t="s">
        <v>166</v>
      </c>
      <c r="D406" s="334">
        <v>60</v>
      </c>
      <c r="E406" s="335">
        <v>100</v>
      </c>
      <c r="F406" s="334" t="s">
        <v>148</v>
      </c>
      <c r="G406" s="336">
        <v>245</v>
      </c>
      <c r="H406" s="337"/>
    </row>
    <row r="407" spans="1:8">
      <c r="A407" s="334" t="s">
        <v>988</v>
      </c>
      <c r="B407" s="334" t="s">
        <v>989</v>
      </c>
      <c r="C407" s="334" t="s">
        <v>225</v>
      </c>
      <c r="D407" s="334">
        <v>97</v>
      </c>
      <c r="E407" s="335">
        <v>100</v>
      </c>
      <c r="F407" s="334" t="s">
        <v>148</v>
      </c>
      <c r="G407" s="336">
        <v>245</v>
      </c>
      <c r="H407" s="337"/>
    </row>
    <row r="408" spans="1:8">
      <c r="A408" s="334" t="s">
        <v>990</v>
      </c>
      <c r="B408" s="334" t="s">
        <v>991</v>
      </c>
      <c r="C408" s="334" t="s">
        <v>166</v>
      </c>
      <c r="D408" s="334">
        <v>60</v>
      </c>
      <c r="E408" s="335">
        <v>100</v>
      </c>
      <c r="F408" s="334" t="s">
        <v>148</v>
      </c>
      <c r="G408" s="336">
        <v>245</v>
      </c>
      <c r="H408" s="337"/>
    </row>
    <row r="409" spans="1:8">
      <c r="A409" s="334" t="s">
        <v>992</v>
      </c>
      <c r="B409" s="334" t="s">
        <v>993</v>
      </c>
      <c r="C409" s="334" t="s">
        <v>225</v>
      </c>
      <c r="D409" s="334">
        <v>97</v>
      </c>
      <c r="E409" s="335">
        <v>100</v>
      </c>
      <c r="F409" s="334" t="s">
        <v>148</v>
      </c>
      <c r="G409" s="336">
        <v>245</v>
      </c>
      <c r="H409" s="337"/>
    </row>
    <row r="410" spans="1:8">
      <c r="A410" s="334" t="s">
        <v>994</v>
      </c>
      <c r="B410" s="334" t="s">
        <v>995</v>
      </c>
      <c r="C410" s="334" t="s">
        <v>155</v>
      </c>
      <c r="D410" s="334">
        <v>97</v>
      </c>
      <c r="E410" s="335">
        <v>100</v>
      </c>
      <c r="F410" s="334" t="s">
        <v>148</v>
      </c>
      <c r="G410" s="336">
        <v>245</v>
      </c>
      <c r="H410" s="337"/>
    </row>
    <row r="411" spans="1:8">
      <c r="A411" s="334" t="s">
        <v>996</v>
      </c>
      <c r="B411" s="334" t="s">
        <v>997</v>
      </c>
      <c r="C411" s="334" t="s">
        <v>155</v>
      </c>
      <c r="D411" s="334">
        <v>97</v>
      </c>
      <c r="E411" s="335">
        <v>100</v>
      </c>
      <c r="F411" s="334" t="s">
        <v>148</v>
      </c>
      <c r="G411" s="336">
        <v>245</v>
      </c>
      <c r="H411" s="337"/>
    </row>
    <row r="412" spans="1:8">
      <c r="A412" s="334" t="s">
        <v>998</v>
      </c>
      <c r="B412" s="334" t="s">
        <v>999</v>
      </c>
      <c r="C412" s="334" t="s">
        <v>155</v>
      </c>
      <c r="D412" s="334">
        <v>97</v>
      </c>
      <c r="E412" s="335">
        <v>100</v>
      </c>
      <c r="F412" s="334" t="s">
        <v>148</v>
      </c>
      <c r="G412" s="336">
        <v>245</v>
      </c>
      <c r="H412" s="337"/>
    </row>
    <row r="413" spans="1:8">
      <c r="A413" s="334" t="s">
        <v>1000</v>
      </c>
      <c r="B413" s="334" t="s">
        <v>1001</v>
      </c>
      <c r="C413" s="334" t="s">
        <v>155</v>
      </c>
      <c r="D413" s="334">
        <v>97</v>
      </c>
      <c r="E413" s="335">
        <v>100</v>
      </c>
      <c r="F413" s="334" t="s">
        <v>148</v>
      </c>
      <c r="G413" s="336">
        <v>245</v>
      </c>
      <c r="H413" s="337"/>
    </row>
    <row r="414" spans="1:8">
      <c r="A414" s="334" t="s">
        <v>1002</v>
      </c>
      <c r="B414" s="334" t="s">
        <v>1003</v>
      </c>
      <c r="C414" s="334" t="s">
        <v>155</v>
      </c>
      <c r="D414" s="334">
        <v>97</v>
      </c>
      <c r="E414" s="335">
        <v>100</v>
      </c>
      <c r="F414" s="334" t="s">
        <v>148</v>
      </c>
      <c r="G414" s="336">
        <v>245</v>
      </c>
      <c r="H414" s="337"/>
    </row>
    <row r="415" spans="1:8">
      <c r="A415" s="334" t="s">
        <v>1004</v>
      </c>
      <c r="B415" s="334" t="s">
        <v>1005</v>
      </c>
      <c r="C415" s="334" t="s">
        <v>225</v>
      </c>
      <c r="D415" s="334">
        <v>97</v>
      </c>
      <c r="E415" s="335">
        <v>100</v>
      </c>
      <c r="F415" s="334" t="s">
        <v>148</v>
      </c>
      <c r="G415" s="336">
        <v>245</v>
      </c>
      <c r="H415" s="337"/>
    </row>
    <row r="416" spans="1:8">
      <c r="A416" s="334" t="s">
        <v>1006</v>
      </c>
      <c r="B416" s="334" t="s">
        <v>1007</v>
      </c>
      <c r="C416" s="334" t="s">
        <v>225</v>
      </c>
      <c r="D416" s="334">
        <v>97</v>
      </c>
      <c r="E416" s="335">
        <v>100</v>
      </c>
      <c r="F416" s="334" t="s">
        <v>148</v>
      </c>
      <c r="G416" s="336">
        <v>245</v>
      </c>
      <c r="H416" s="337"/>
    </row>
    <row r="417" spans="1:8">
      <c r="A417" s="334" t="s">
        <v>1008</v>
      </c>
      <c r="B417" s="334" t="s">
        <v>1009</v>
      </c>
      <c r="C417" s="334" t="s">
        <v>155</v>
      </c>
      <c r="D417" s="334">
        <v>97</v>
      </c>
      <c r="E417" s="335">
        <v>100</v>
      </c>
      <c r="F417" s="334" t="s">
        <v>148</v>
      </c>
      <c r="G417" s="336">
        <v>245</v>
      </c>
      <c r="H417" s="337"/>
    </row>
    <row r="418" spans="1:8">
      <c r="A418" s="334" t="s">
        <v>1010</v>
      </c>
      <c r="B418" s="334" t="s">
        <v>1011</v>
      </c>
      <c r="C418" s="334" t="s">
        <v>155</v>
      </c>
      <c r="D418" s="334">
        <v>97</v>
      </c>
      <c r="E418" s="335">
        <v>100</v>
      </c>
      <c r="F418" s="334" t="s">
        <v>148</v>
      </c>
      <c r="G418" s="336">
        <v>245</v>
      </c>
      <c r="H418" s="337"/>
    </row>
    <row r="419" spans="1:8">
      <c r="A419" s="334" t="s">
        <v>1012</v>
      </c>
      <c r="B419" s="334" t="s">
        <v>1013</v>
      </c>
      <c r="C419" s="334" t="s">
        <v>155</v>
      </c>
      <c r="D419" s="334">
        <v>97</v>
      </c>
      <c r="E419" s="335">
        <v>100</v>
      </c>
      <c r="F419" s="334" t="s">
        <v>148</v>
      </c>
      <c r="G419" s="336">
        <v>245</v>
      </c>
      <c r="H419" s="337"/>
    </row>
    <row r="420" spans="1:8">
      <c r="A420" s="334" t="s">
        <v>1014</v>
      </c>
      <c r="B420" s="334" t="s">
        <v>1015</v>
      </c>
      <c r="C420" s="334" t="s">
        <v>147</v>
      </c>
      <c r="D420" s="334">
        <v>97</v>
      </c>
      <c r="E420" s="335">
        <v>100</v>
      </c>
      <c r="F420" s="334" t="s">
        <v>148</v>
      </c>
      <c r="G420" s="336">
        <v>245</v>
      </c>
      <c r="H420" s="337"/>
    </row>
    <row r="421" spans="1:8">
      <c r="A421" s="334" t="s">
        <v>1016</v>
      </c>
      <c r="B421" s="334" t="s">
        <v>1017</v>
      </c>
      <c r="C421" s="334" t="s">
        <v>147</v>
      </c>
      <c r="D421" s="334">
        <v>97</v>
      </c>
      <c r="E421" s="335">
        <v>100</v>
      </c>
      <c r="F421" s="334" t="s">
        <v>148</v>
      </c>
      <c r="G421" s="336">
        <v>245</v>
      </c>
      <c r="H421" s="337"/>
    </row>
    <row r="422" spans="1:8">
      <c r="A422" s="334" t="s">
        <v>1018</v>
      </c>
      <c r="B422" s="334" t="s">
        <v>1019</v>
      </c>
      <c r="C422" s="334" t="s">
        <v>147</v>
      </c>
      <c r="D422" s="334">
        <v>97</v>
      </c>
      <c r="E422" s="335">
        <v>100</v>
      </c>
      <c r="F422" s="334" t="s">
        <v>148</v>
      </c>
      <c r="G422" s="336">
        <v>245</v>
      </c>
      <c r="H422" s="337"/>
    </row>
    <row r="423" spans="1:8">
      <c r="A423" s="334" t="s">
        <v>1020</v>
      </c>
      <c r="B423" s="334" t="s">
        <v>1021</v>
      </c>
      <c r="C423" s="334" t="s">
        <v>155</v>
      </c>
      <c r="D423" s="334">
        <v>97</v>
      </c>
      <c r="E423" s="335">
        <v>100</v>
      </c>
      <c r="F423" s="334" t="s">
        <v>148</v>
      </c>
      <c r="G423" s="336">
        <v>245</v>
      </c>
      <c r="H423" s="337"/>
    </row>
    <row r="424" spans="1:8">
      <c r="A424" s="334" t="s">
        <v>1022</v>
      </c>
      <c r="B424" s="334" t="s">
        <v>1023</v>
      </c>
      <c r="C424" s="334" t="s">
        <v>166</v>
      </c>
      <c r="D424" s="334">
        <v>60</v>
      </c>
      <c r="E424" s="335">
        <v>100</v>
      </c>
      <c r="F424" s="334" t="s">
        <v>148</v>
      </c>
      <c r="G424" s="336">
        <v>245</v>
      </c>
      <c r="H424" s="337"/>
    </row>
    <row r="425" spans="1:8">
      <c r="A425" s="334" t="s">
        <v>1024</v>
      </c>
      <c r="B425" s="334" t="s">
        <v>1025</v>
      </c>
      <c r="C425" s="334" t="s">
        <v>620</v>
      </c>
      <c r="D425" s="334" t="s">
        <v>621</v>
      </c>
      <c r="E425" s="336" t="s">
        <v>622</v>
      </c>
      <c r="F425" s="334" t="s">
        <v>622</v>
      </c>
      <c r="G425" s="336" t="s">
        <v>623</v>
      </c>
      <c r="H425" s="337"/>
    </row>
    <row r="426" spans="1:8" ht="16.5">
      <c r="A426" s="334" t="s">
        <v>1026</v>
      </c>
      <c r="B426" s="334" t="s">
        <v>1027</v>
      </c>
      <c r="C426" s="334" t="s">
        <v>221</v>
      </c>
      <c r="D426" s="334" t="s">
        <v>222</v>
      </c>
      <c r="E426" s="335">
        <v>600</v>
      </c>
      <c r="F426" s="334" t="s">
        <v>156</v>
      </c>
      <c r="G426" s="336">
        <v>196</v>
      </c>
      <c r="H426" s="337"/>
    </row>
    <row r="427" spans="1:8">
      <c r="A427" s="334" t="s">
        <v>1028</v>
      </c>
      <c r="B427" s="334" t="s">
        <v>1029</v>
      </c>
      <c r="C427" s="334" t="s">
        <v>155</v>
      </c>
      <c r="D427" s="334">
        <v>97</v>
      </c>
      <c r="E427" s="335">
        <v>100</v>
      </c>
      <c r="F427" s="334" t="s">
        <v>148</v>
      </c>
      <c r="G427" s="336">
        <v>245</v>
      </c>
      <c r="H427" s="337"/>
    </row>
    <row r="428" spans="1:8">
      <c r="A428" s="334" t="s">
        <v>1030</v>
      </c>
      <c r="B428" s="334" t="s">
        <v>1031</v>
      </c>
      <c r="C428" s="334" t="s">
        <v>155</v>
      </c>
      <c r="D428" s="334">
        <v>97</v>
      </c>
      <c r="E428" s="335">
        <v>100</v>
      </c>
      <c r="F428" s="334" t="s">
        <v>148</v>
      </c>
      <c r="G428" s="336">
        <v>245</v>
      </c>
      <c r="H428" s="337"/>
    </row>
    <row r="429" spans="1:8">
      <c r="A429" s="334" t="s">
        <v>1032</v>
      </c>
      <c r="B429" s="334" t="s">
        <v>1033</v>
      </c>
      <c r="C429" s="334" t="s">
        <v>155</v>
      </c>
      <c r="D429" s="334">
        <v>97</v>
      </c>
      <c r="E429" s="335">
        <v>100</v>
      </c>
      <c r="F429" s="334" t="s">
        <v>148</v>
      </c>
      <c r="G429" s="336">
        <v>245</v>
      </c>
      <c r="H429" s="337"/>
    </row>
    <row r="430" spans="1:8">
      <c r="A430" s="334" t="s">
        <v>1034</v>
      </c>
      <c r="B430" s="334" t="s">
        <v>1035</v>
      </c>
      <c r="C430" s="334" t="s">
        <v>155</v>
      </c>
      <c r="D430" s="334">
        <v>97</v>
      </c>
      <c r="E430" s="335">
        <v>100</v>
      </c>
      <c r="F430" s="334" t="s">
        <v>148</v>
      </c>
      <c r="G430" s="336">
        <v>245</v>
      </c>
      <c r="H430" s="337"/>
    </row>
    <row r="431" spans="1:8">
      <c r="A431" s="334" t="s">
        <v>1036</v>
      </c>
      <c r="B431" s="334" t="s">
        <v>1037</v>
      </c>
      <c r="C431" s="334" t="s">
        <v>155</v>
      </c>
      <c r="D431" s="334">
        <v>97</v>
      </c>
      <c r="E431" s="335">
        <v>100</v>
      </c>
      <c r="F431" s="334" t="s">
        <v>148</v>
      </c>
      <c r="G431" s="336">
        <v>245</v>
      </c>
      <c r="H431" s="337"/>
    </row>
    <row r="432" spans="1:8">
      <c r="A432" s="334" t="s">
        <v>1038</v>
      </c>
      <c r="B432" s="334" t="s">
        <v>1039</v>
      </c>
      <c r="C432" s="334" t="s">
        <v>155</v>
      </c>
      <c r="D432" s="334">
        <v>97</v>
      </c>
      <c r="E432" s="335">
        <v>100</v>
      </c>
      <c r="F432" s="334" t="s">
        <v>148</v>
      </c>
      <c r="G432" s="336">
        <v>245</v>
      </c>
      <c r="H432" s="337"/>
    </row>
    <row r="433" spans="1:8">
      <c r="A433" s="334" t="s">
        <v>1040</v>
      </c>
      <c r="B433" s="334" t="s">
        <v>1041</v>
      </c>
      <c r="C433" s="334" t="s">
        <v>155</v>
      </c>
      <c r="D433" s="334">
        <v>97</v>
      </c>
      <c r="E433" s="335">
        <v>100</v>
      </c>
      <c r="F433" s="334" t="s">
        <v>148</v>
      </c>
      <c r="G433" s="336">
        <v>245</v>
      </c>
      <c r="H433" s="337"/>
    </row>
    <row r="434" spans="1:8">
      <c r="A434" s="334" t="s">
        <v>1042</v>
      </c>
      <c r="B434" s="334" t="s">
        <v>1043</v>
      </c>
      <c r="C434" s="334" t="s">
        <v>155</v>
      </c>
      <c r="D434" s="334">
        <v>97</v>
      </c>
      <c r="E434" s="335">
        <v>100</v>
      </c>
      <c r="F434" s="334" t="s">
        <v>148</v>
      </c>
      <c r="G434" s="336">
        <v>245</v>
      </c>
      <c r="H434" s="337"/>
    </row>
    <row r="435" spans="1:8">
      <c r="A435" s="334" t="s">
        <v>1044</v>
      </c>
      <c r="B435" s="334" t="s">
        <v>1045</v>
      </c>
      <c r="C435" s="334" t="s">
        <v>155</v>
      </c>
      <c r="D435" s="334">
        <v>97</v>
      </c>
      <c r="E435" s="335">
        <v>100</v>
      </c>
      <c r="F435" s="334" t="s">
        <v>148</v>
      </c>
      <c r="G435" s="336">
        <v>245</v>
      </c>
      <c r="H435" s="337"/>
    </row>
    <row r="436" spans="1:8">
      <c r="A436" s="334" t="s">
        <v>1046</v>
      </c>
      <c r="B436" s="334" t="s">
        <v>1047</v>
      </c>
      <c r="C436" s="334" t="s">
        <v>155</v>
      </c>
      <c r="D436" s="334">
        <v>97</v>
      </c>
      <c r="E436" s="335">
        <v>100</v>
      </c>
      <c r="F436" s="334" t="s">
        <v>148</v>
      </c>
      <c r="G436" s="336">
        <v>245</v>
      </c>
      <c r="H436" s="337"/>
    </row>
    <row r="437" spans="1:8">
      <c r="A437" s="334" t="s">
        <v>1048</v>
      </c>
      <c r="B437" s="334" t="s">
        <v>1049</v>
      </c>
      <c r="C437" s="334" t="s">
        <v>155</v>
      </c>
      <c r="D437" s="334">
        <v>97</v>
      </c>
      <c r="E437" s="335">
        <v>100</v>
      </c>
      <c r="F437" s="334" t="s">
        <v>148</v>
      </c>
      <c r="G437" s="336">
        <v>245</v>
      </c>
      <c r="H437" s="337"/>
    </row>
    <row r="438" spans="1:8">
      <c r="A438" s="334" t="s">
        <v>1050</v>
      </c>
      <c r="B438" s="334" t="s">
        <v>1051</v>
      </c>
      <c r="C438" s="334" t="s">
        <v>155</v>
      </c>
      <c r="D438" s="334">
        <v>97</v>
      </c>
      <c r="E438" s="335">
        <v>100</v>
      </c>
      <c r="F438" s="334" t="s">
        <v>148</v>
      </c>
      <c r="G438" s="336">
        <v>245</v>
      </c>
      <c r="H438" s="337"/>
    </row>
    <row r="439" spans="1:8">
      <c r="A439" s="334" t="s">
        <v>1052</v>
      </c>
      <c r="B439" s="334" t="s">
        <v>1053</v>
      </c>
      <c r="C439" s="334" t="s">
        <v>155</v>
      </c>
      <c r="D439" s="334">
        <v>97</v>
      </c>
      <c r="E439" s="335">
        <v>100</v>
      </c>
      <c r="F439" s="334" t="s">
        <v>148</v>
      </c>
      <c r="G439" s="336">
        <v>245</v>
      </c>
      <c r="H439" s="337"/>
    </row>
    <row r="440" spans="1:8">
      <c r="A440" s="334" t="s">
        <v>1054</v>
      </c>
      <c r="B440" s="334" t="s">
        <v>1055</v>
      </c>
      <c r="C440" s="334" t="s">
        <v>155</v>
      </c>
      <c r="D440" s="334">
        <v>97</v>
      </c>
      <c r="E440" s="335">
        <v>100</v>
      </c>
      <c r="F440" s="334" t="s">
        <v>148</v>
      </c>
      <c r="G440" s="336">
        <v>245</v>
      </c>
      <c r="H440" s="337"/>
    </row>
    <row r="441" spans="1:8">
      <c r="A441" s="334" t="s">
        <v>1056</v>
      </c>
      <c r="B441" s="334" t="s">
        <v>1057</v>
      </c>
      <c r="C441" s="334" t="s">
        <v>155</v>
      </c>
      <c r="D441" s="334">
        <v>97</v>
      </c>
      <c r="E441" s="336" t="s">
        <v>622</v>
      </c>
      <c r="F441" s="334" t="s">
        <v>622</v>
      </c>
      <c r="G441" s="336" t="s">
        <v>623</v>
      </c>
      <c r="H441" s="337"/>
    </row>
    <row r="442" spans="1:8">
      <c r="A442" s="334" t="s">
        <v>1058</v>
      </c>
      <c r="B442" s="334" t="s">
        <v>1059</v>
      </c>
      <c r="C442" s="334" t="s">
        <v>155</v>
      </c>
      <c r="D442" s="334">
        <v>97</v>
      </c>
      <c r="E442" s="335">
        <v>100</v>
      </c>
      <c r="F442" s="334" t="s">
        <v>148</v>
      </c>
      <c r="G442" s="336">
        <v>245</v>
      </c>
      <c r="H442" s="337"/>
    </row>
    <row r="443" spans="1:8">
      <c r="A443" s="334" t="s">
        <v>1060</v>
      </c>
      <c r="B443" s="334" t="s">
        <v>1061</v>
      </c>
      <c r="C443" s="334" t="s">
        <v>155</v>
      </c>
      <c r="D443" s="334">
        <v>97</v>
      </c>
      <c r="E443" s="335">
        <v>100</v>
      </c>
      <c r="F443" s="334" t="s">
        <v>148</v>
      </c>
      <c r="G443" s="336">
        <v>245</v>
      </c>
      <c r="H443" s="337"/>
    </row>
    <row r="444" spans="1:8">
      <c r="A444" s="334" t="s">
        <v>1062</v>
      </c>
      <c r="B444" s="334" t="s">
        <v>1063</v>
      </c>
      <c r="C444" s="334" t="s">
        <v>155</v>
      </c>
      <c r="D444" s="334">
        <v>97</v>
      </c>
      <c r="E444" s="335">
        <v>100</v>
      </c>
      <c r="F444" s="334" t="s">
        <v>148</v>
      </c>
      <c r="G444" s="336">
        <v>245</v>
      </c>
      <c r="H444" s="337"/>
    </row>
    <row r="445" spans="1:8">
      <c r="A445" s="334" t="s">
        <v>1064</v>
      </c>
      <c r="B445" s="334" t="s">
        <v>1065</v>
      </c>
      <c r="C445" s="334" t="s">
        <v>155</v>
      </c>
      <c r="D445" s="334">
        <v>97</v>
      </c>
      <c r="E445" s="335">
        <v>100</v>
      </c>
      <c r="F445" s="334" t="s">
        <v>148</v>
      </c>
      <c r="G445" s="336">
        <v>245</v>
      </c>
      <c r="H445" s="337"/>
    </row>
    <row r="446" spans="1:8">
      <c r="A446" s="334" t="s">
        <v>1066</v>
      </c>
      <c r="B446" s="334" t="s">
        <v>1067</v>
      </c>
      <c r="C446" s="334" t="s">
        <v>155</v>
      </c>
      <c r="D446" s="334">
        <v>97</v>
      </c>
      <c r="E446" s="335">
        <v>100</v>
      </c>
      <c r="F446" s="334" t="s">
        <v>148</v>
      </c>
      <c r="G446" s="336">
        <v>245</v>
      </c>
      <c r="H446" s="337"/>
    </row>
    <row r="447" spans="1:8">
      <c r="A447" s="334" t="s">
        <v>1068</v>
      </c>
      <c r="B447" s="334" t="s">
        <v>1069</v>
      </c>
      <c r="C447" s="334" t="s">
        <v>155</v>
      </c>
      <c r="D447" s="334">
        <v>97</v>
      </c>
      <c r="E447" s="335">
        <v>100</v>
      </c>
      <c r="F447" s="334" t="s">
        <v>148</v>
      </c>
      <c r="G447" s="336">
        <v>245</v>
      </c>
      <c r="H447" s="337"/>
    </row>
    <row r="448" spans="1:8">
      <c r="A448" s="334" t="s">
        <v>1070</v>
      </c>
      <c r="B448" s="334" t="s">
        <v>1071</v>
      </c>
      <c r="C448" s="334" t="s">
        <v>155</v>
      </c>
      <c r="D448" s="334">
        <v>97</v>
      </c>
      <c r="E448" s="335">
        <v>100</v>
      </c>
      <c r="F448" s="334" t="s">
        <v>148</v>
      </c>
      <c r="G448" s="336">
        <v>245</v>
      </c>
      <c r="H448" s="337"/>
    </row>
    <row r="449" spans="1:8">
      <c r="A449" s="334" t="s">
        <v>1072</v>
      </c>
      <c r="B449" s="334" t="s">
        <v>1073</v>
      </c>
      <c r="C449" s="334" t="s">
        <v>155</v>
      </c>
      <c r="D449" s="334">
        <v>97</v>
      </c>
      <c r="E449" s="335">
        <v>100</v>
      </c>
      <c r="F449" s="334" t="s">
        <v>148</v>
      </c>
      <c r="G449" s="336">
        <v>245</v>
      </c>
      <c r="H449" s="337"/>
    </row>
    <row r="450" spans="1:8">
      <c r="A450" s="334" t="s">
        <v>1074</v>
      </c>
      <c r="B450" s="334" t="s">
        <v>1075</v>
      </c>
      <c r="C450" s="334" t="s">
        <v>155</v>
      </c>
      <c r="D450" s="334">
        <v>97</v>
      </c>
      <c r="E450" s="335">
        <v>100</v>
      </c>
      <c r="F450" s="334" t="s">
        <v>148</v>
      </c>
      <c r="G450" s="336">
        <v>245</v>
      </c>
      <c r="H450" s="337"/>
    </row>
    <row r="451" spans="1:8">
      <c r="A451" s="334" t="s">
        <v>1076</v>
      </c>
      <c r="B451" s="334" t="s">
        <v>1077</v>
      </c>
      <c r="C451" s="334" t="s">
        <v>155</v>
      </c>
      <c r="D451" s="334">
        <v>97</v>
      </c>
      <c r="E451" s="335">
        <v>100</v>
      </c>
      <c r="F451" s="334" t="s">
        <v>148</v>
      </c>
      <c r="G451" s="336">
        <v>245</v>
      </c>
      <c r="H451" s="337"/>
    </row>
    <row r="452" spans="1:8">
      <c r="A452" s="334" t="s">
        <v>1078</v>
      </c>
      <c r="B452" s="334" t="s">
        <v>1079</v>
      </c>
      <c r="C452" s="334" t="s">
        <v>155</v>
      </c>
      <c r="D452" s="334">
        <v>97</v>
      </c>
      <c r="E452" s="335">
        <v>100</v>
      </c>
      <c r="F452" s="334" t="s">
        <v>148</v>
      </c>
      <c r="G452" s="336">
        <v>245</v>
      </c>
      <c r="H452" s="337"/>
    </row>
    <row r="453" spans="1:8">
      <c r="A453" s="334" t="s">
        <v>1080</v>
      </c>
      <c r="B453" s="334" t="s">
        <v>1081</v>
      </c>
      <c r="C453" s="334" t="s">
        <v>147</v>
      </c>
      <c r="D453" s="334">
        <v>97</v>
      </c>
      <c r="E453" s="335">
        <v>100</v>
      </c>
      <c r="F453" s="334" t="s">
        <v>148</v>
      </c>
      <c r="G453" s="336">
        <v>245</v>
      </c>
      <c r="H453" s="337"/>
    </row>
    <row r="454" spans="1:8">
      <c r="A454" s="334" t="s">
        <v>1082</v>
      </c>
      <c r="B454" s="334" t="s">
        <v>1083</v>
      </c>
      <c r="C454" s="334" t="s">
        <v>147</v>
      </c>
      <c r="D454" s="334">
        <v>97</v>
      </c>
      <c r="E454" s="335">
        <v>100</v>
      </c>
      <c r="F454" s="334" t="s">
        <v>148</v>
      </c>
      <c r="G454" s="336">
        <v>245</v>
      </c>
      <c r="H454" s="337"/>
    </row>
    <row r="455" spans="1:8" ht="16.5">
      <c r="A455" s="334" t="s">
        <v>1084</v>
      </c>
      <c r="B455" s="334" t="s">
        <v>1085</v>
      </c>
      <c r="C455" s="334" t="s">
        <v>221</v>
      </c>
      <c r="D455" s="334" t="s">
        <v>222</v>
      </c>
      <c r="E455" s="335">
        <v>600</v>
      </c>
      <c r="F455" s="334" t="s">
        <v>156</v>
      </c>
      <c r="G455" s="336">
        <v>196</v>
      </c>
      <c r="H455" s="337"/>
    </row>
    <row r="456" spans="1:8" ht="16.5">
      <c r="A456" s="334" t="s">
        <v>1086</v>
      </c>
      <c r="B456" s="334" t="s">
        <v>1087</v>
      </c>
      <c r="C456" s="334" t="s">
        <v>221</v>
      </c>
      <c r="D456" s="334" t="s">
        <v>222</v>
      </c>
      <c r="E456" s="335">
        <v>600</v>
      </c>
      <c r="F456" s="334" t="s">
        <v>156</v>
      </c>
      <c r="G456" s="336">
        <v>196</v>
      </c>
      <c r="H456" s="337"/>
    </row>
    <row r="457" spans="1:8" ht="16.5">
      <c r="A457" s="334" t="s">
        <v>1088</v>
      </c>
      <c r="B457" s="334" t="s">
        <v>1089</v>
      </c>
      <c r="C457" s="334" t="s">
        <v>221</v>
      </c>
      <c r="D457" s="334" t="s">
        <v>222</v>
      </c>
      <c r="E457" s="335">
        <v>600</v>
      </c>
      <c r="F457" s="334" t="s">
        <v>156</v>
      </c>
      <c r="G457" s="336">
        <v>196</v>
      </c>
      <c r="H457" s="337"/>
    </row>
    <row r="458" spans="1:8" ht="16.5">
      <c r="A458" s="334" t="s">
        <v>1090</v>
      </c>
      <c r="B458" s="334" t="s">
        <v>1091</v>
      </c>
      <c r="C458" s="334" t="s">
        <v>221</v>
      </c>
      <c r="D458" s="334" t="s">
        <v>222</v>
      </c>
      <c r="E458" s="335">
        <v>600</v>
      </c>
      <c r="F458" s="334" t="s">
        <v>156</v>
      </c>
      <c r="G458" s="336">
        <v>196</v>
      </c>
      <c r="H458" s="337"/>
    </row>
    <row r="459" spans="1:8" ht="16.5">
      <c r="A459" s="334" t="s">
        <v>1092</v>
      </c>
      <c r="B459" s="334" t="s">
        <v>1093</v>
      </c>
      <c r="C459" s="334" t="s">
        <v>221</v>
      </c>
      <c r="D459" s="334" t="s">
        <v>222</v>
      </c>
      <c r="E459" s="335">
        <v>600</v>
      </c>
      <c r="F459" s="334" t="s">
        <v>156</v>
      </c>
      <c r="G459" s="336">
        <v>196</v>
      </c>
      <c r="H459" s="337"/>
    </row>
    <row r="460" spans="1:8" ht="16.5">
      <c r="A460" s="334" t="s">
        <v>1094</v>
      </c>
      <c r="B460" s="334" t="s">
        <v>1095</v>
      </c>
      <c r="C460" s="334" t="s">
        <v>221</v>
      </c>
      <c r="D460" s="334" t="s">
        <v>222</v>
      </c>
      <c r="E460" s="335">
        <v>600</v>
      </c>
      <c r="F460" s="334" t="s">
        <v>156</v>
      </c>
      <c r="G460" s="336">
        <v>196</v>
      </c>
      <c r="H460" s="337"/>
    </row>
    <row r="461" spans="1:8" ht="16.5">
      <c r="A461" s="334" t="s">
        <v>1096</v>
      </c>
      <c r="B461" s="334" t="s">
        <v>1097</v>
      </c>
      <c r="C461" s="334" t="s">
        <v>221</v>
      </c>
      <c r="D461" s="334" t="s">
        <v>222</v>
      </c>
      <c r="E461" s="335">
        <v>600</v>
      </c>
      <c r="F461" s="334" t="s">
        <v>156</v>
      </c>
      <c r="G461" s="336">
        <v>196</v>
      </c>
      <c r="H461" s="337"/>
    </row>
    <row r="462" spans="1:8" ht="16.5">
      <c r="A462" s="334" t="s">
        <v>1098</v>
      </c>
      <c r="B462" s="334" t="s">
        <v>1099</v>
      </c>
      <c r="C462" s="334" t="s">
        <v>221</v>
      </c>
      <c r="D462" s="334" t="s">
        <v>222</v>
      </c>
      <c r="E462" s="335">
        <v>600</v>
      </c>
      <c r="F462" s="334" t="s">
        <v>156</v>
      </c>
      <c r="G462" s="336">
        <v>196</v>
      </c>
      <c r="H462" s="337"/>
    </row>
    <row r="463" spans="1:8" ht="16.5">
      <c r="A463" s="334" t="s">
        <v>1100</v>
      </c>
      <c r="B463" s="334" t="s">
        <v>1101</v>
      </c>
      <c r="C463" s="334" t="s">
        <v>221</v>
      </c>
      <c r="D463" s="334" t="s">
        <v>222</v>
      </c>
      <c r="E463" s="335">
        <v>600</v>
      </c>
      <c r="F463" s="334" t="s">
        <v>156</v>
      </c>
      <c r="G463" s="336">
        <v>196</v>
      </c>
      <c r="H463" s="337"/>
    </row>
    <row r="464" spans="1:8" ht="16.5">
      <c r="A464" s="334" t="s">
        <v>1102</v>
      </c>
      <c r="B464" s="334" t="s">
        <v>1103</v>
      </c>
      <c r="C464" s="334" t="s">
        <v>221</v>
      </c>
      <c r="D464" s="334" t="s">
        <v>222</v>
      </c>
      <c r="E464" s="335">
        <v>600</v>
      </c>
      <c r="F464" s="334" t="s">
        <v>156</v>
      </c>
      <c r="G464" s="336">
        <v>196</v>
      </c>
      <c r="H464" s="337"/>
    </row>
    <row r="465" spans="1:8" ht="16.5">
      <c r="A465" s="334" t="s">
        <v>1104</v>
      </c>
      <c r="B465" s="334" t="s">
        <v>1105</v>
      </c>
      <c r="C465" s="334" t="s">
        <v>221</v>
      </c>
      <c r="D465" s="334" t="s">
        <v>222</v>
      </c>
      <c r="E465" s="335">
        <v>600</v>
      </c>
      <c r="F465" s="334" t="s">
        <v>156</v>
      </c>
      <c r="G465" s="336">
        <v>196</v>
      </c>
      <c r="H465" s="337"/>
    </row>
    <row r="466" spans="1:8" ht="16.5">
      <c r="A466" s="334" t="s">
        <v>1106</v>
      </c>
      <c r="B466" s="334" t="s">
        <v>1107</v>
      </c>
      <c r="C466" s="334" t="s">
        <v>221</v>
      </c>
      <c r="D466" s="334" t="s">
        <v>222</v>
      </c>
      <c r="E466" s="335">
        <v>600</v>
      </c>
      <c r="F466" s="334" t="s">
        <v>156</v>
      </c>
      <c r="G466" s="336">
        <v>196</v>
      </c>
      <c r="H466" s="337"/>
    </row>
    <row r="467" spans="1:8" ht="16.5">
      <c r="A467" s="334" t="s">
        <v>1108</v>
      </c>
      <c r="B467" s="334" t="s">
        <v>1109</v>
      </c>
      <c r="C467" s="334" t="s">
        <v>221</v>
      </c>
      <c r="D467" s="334" t="s">
        <v>222</v>
      </c>
      <c r="E467" s="335">
        <v>600</v>
      </c>
      <c r="F467" s="334" t="s">
        <v>156</v>
      </c>
      <c r="G467" s="336">
        <v>196</v>
      </c>
      <c r="H467" s="337"/>
    </row>
    <row r="468" spans="1:8" ht="16.5">
      <c r="A468" s="334" t="s">
        <v>1110</v>
      </c>
      <c r="B468" s="334" t="s">
        <v>1111</v>
      </c>
      <c r="C468" s="334" t="s">
        <v>221</v>
      </c>
      <c r="D468" s="334" t="s">
        <v>222</v>
      </c>
      <c r="E468" s="335">
        <v>600</v>
      </c>
      <c r="F468" s="334" t="s">
        <v>156</v>
      </c>
      <c r="G468" s="336">
        <v>196</v>
      </c>
      <c r="H468" s="337"/>
    </row>
    <row r="469" spans="1:8" ht="16.5">
      <c r="A469" s="334" t="s">
        <v>1112</v>
      </c>
      <c r="B469" s="334" t="s">
        <v>1113</v>
      </c>
      <c r="C469" s="334" t="s">
        <v>221</v>
      </c>
      <c r="D469" s="334" t="s">
        <v>222</v>
      </c>
      <c r="E469" s="335">
        <v>600</v>
      </c>
      <c r="F469" s="334" t="s">
        <v>156</v>
      </c>
      <c r="G469" s="336">
        <v>196</v>
      </c>
      <c r="H469" s="337"/>
    </row>
    <row r="470" spans="1:8" ht="16.5">
      <c r="A470" s="334" t="s">
        <v>1114</v>
      </c>
      <c r="B470" s="334" t="s">
        <v>1115</v>
      </c>
      <c r="C470" s="334" t="s">
        <v>221</v>
      </c>
      <c r="D470" s="334" t="s">
        <v>222</v>
      </c>
      <c r="E470" s="335">
        <v>600</v>
      </c>
      <c r="F470" s="334" t="s">
        <v>156</v>
      </c>
      <c r="G470" s="336">
        <v>196</v>
      </c>
      <c r="H470" s="337"/>
    </row>
    <row r="471" spans="1:8" ht="16.5">
      <c r="A471" s="334" t="s">
        <v>1116</v>
      </c>
      <c r="B471" s="334" t="s">
        <v>1117</v>
      </c>
      <c r="C471" s="334" t="s">
        <v>221</v>
      </c>
      <c r="D471" s="334" t="s">
        <v>222</v>
      </c>
      <c r="E471" s="335">
        <v>600</v>
      </c>
      <c r="F471" s="334" t="s">
        <v>156</v>
      </c>
      <c r="G471" s="336">
        <v>196</v>
      </c>
      <c r="H471" s="337"/>
    </row>
    <row r="472" spans="1:8" ht="16.5">
      <c r="A472" s="334" t="s">
        <v>1118</v>
      </c>
      <c r="B472" s="334" t="s">
        <v>1119</v>
      </c>
      <c r="C472" s="334" t="s">
        <v>221</v>
      </c>
      <c r="D472" s="334" t="s">
        <v>222</v>
      </c>
      <c r="E472" s="335">
        <v>600</v>
      </c>
      <c r="F472" s="334" t="s">
        <v>156</v>
      </c>
      <c r="G472" s="336">
        <v>196</v>
      </c>
      <c r="H472" s="337"/>
    </row>
    <row r="473" spans="1:8" ht="16.5">
      <c r="A473" s="334" t="s">
        <v>1120</v>
      </c>
      <c r="B473" s="334" t="s">
        <v>1121</v>
      </c>
      <c r="C473" s="334" t="s">
        <v>221</v>
      </c>
      <c r="D473" s="334" t="s">
        <v>222</v>
      </c>
      <c r="E473" s="335">
        <v>600</v>
      </c>
      <c r="F473" s="334" t="s">
        <v>156</v>
      </c>
      <c r="G473" s="336">
        <v>196</v>
      </c>
      <c r="H473" s="337"/>
    </row>
    <row r="474" spans="1:8" ht="16.5">
      <c r="A474" s="334" t="s">
        <v>1122</v>
      </c>
      <c r="B474" s="334" t="s">
        <v>1123</v>
      </c>
      <c r="C474" s="334" t="s">
        <v>221</v>
      </c>
      <c r="D474" s="334" t="s">
        <v>222</v>
      </c>
      <c r="E474" s="335">
        <v>600</v>
      </c>
      <c r="F474" s="334" t="s">
        <v>156</v>
      </c>
      <c r="G474" s="336">
        <v>196</v>
      </c>
      <c r="H474" s="337"/>
    </row>
    <row r="475" spans="1:8" ht="16.5">
      <c r="A475" s="334" t="s">
        <v>1124</v>
      </c>
      <c r="B475" s="334" t="s">
        <v>1125</v>
      </c>
      <c r="C475" s="334" t="s">
        <v>221</v>
      </c>
      <c r="D475" s="334" t="s">
        <v>222</v>
      </c>
      <c r="E475" s="335">
        <v>600</v>
      </c>
      <c r="F475" s="334" t="s">
        <v>156</v>
      </c>
      <c r="G475" s="336">
        <v>196</v>
      </c>
      <c r="H475" s="337"/>
    </row>
    <row r="476" spans="1:8" ht="16.5">
      <c r="A476" s="334" t="s">
        <v>1126</v>
      </c>
      <c r="B476" s="334" t="s">
        <v>1127</v>
      </c>
      <c r="C476" s="334" t="s">
        <v>221</v>
      </c>
      <c r="D476" s="334" t="s">
        <v>222</v>
      </c>
      <c r="E476" s="335">
        <v>600</v>
      </c>
      <c r="F476" s="334" t="s">
        <v>156</v>
      </c>
      <c r="G476" s="336">
        <v>196</v>
      </c>
      <c r="H476" s="337"/>
    </row>
    <row r="477" spans="1:8" ht="16.5">
      <c r="A477" s="334" t="s">
        <v>1128</v>
      </c>
      <c r="B477" s="334" t="s">
        <v>1129</v>
      </c>
      <c r="C477" s="334" t="s">
        <v>221</v>
      </c>
      <c r="D477" s="334" t="s">
        <v>222</v>
      </c>
      <c r="E477" s="335">
        <v>600</v>
      </c>
      <c r="F477" s="334" t="s">
        <v>156</v>
      </c>
      <c r="G477" s="336">
        <v>196</v>
      </c>
      <c r="H477" s="337"/>
    </row>
    <row r="478" spans="1:8" ht="16.5">
      <c r="A478" s="334" t="s">
        <v>1130</v>
      </c>
      <c r="B478" s="334" t="s">
        <v>1131</v>
      </c>
      <c r="C478" s="334" t="s">
        <v>221</v>
      </c>
      <c r="D478" s="334" t="s">
        <v>222</v>
      </c>
      <c r="E478" s="335">
        <v>600</v>
      </c>
      <c r="F478" s="334" t="s">
        <v>156</v>
      </c>
      <c r="G478" s="336">
        <v>196</v>
      </c>
      <c r="H478" s="337"/>
    </row>
    <row r="479" spans="1:8" ht="16.5">
      <c r="A479" s="334" t="s">
        <v>1132</v>
      </c>
      <c r="B479" s="334" t="s">
        <v>1133</v>
      </c>
      <c r="C479" s="334" t="s">
        <v>221</v>
      </c>
      <c r="D479" s="334" t="s">
        <v>222</v>
      </c>
      <c r="E479" s="335">
        <v>600</v>
      </c>
      <c r="F479" s="334" t="s">
        <v>156</v>
      </c>
      <c r="G479" s="336">
        <v>196</v>
      </c>
      <c r="H479" s="337"/>
    </row>
    <row r="480" spans="1:8" ht="16.5">
      <c r="A480" s="334" t="s">
        <v>1134</v>
      </c>
      <c r="B480" s="334" t="s">
        <v>1135</v>
      </c>
      <c r="C480" s="334" t="s">
        <v>221</v>
      </c>
      <c r="D480" s="334" t="s">
        <v>222</v>
      </c>
      <c r="E480" s="335">
        <v>600</v>
      </c>
      <c r="F480" s="334" t="s">
        <v>156</v>
      </c>
      <c r="G480" s="336">
        <v>196</v>
      </c>
      <c r="H480" s="337"/>
    </row>
    <row r="481" spans="1:8" ht="16.5">
      <c r="A481" s="334" t="s">
        <v>1136</v>
      </c>
      <c r="B481" s="334" t="s">
        <v>1137</v>
      </c>
      <c r="C481" s="334" t="s">
        <v>221</v>
      </c>
      <c r="D481" s="334" t="s">
        <v>222</v>
      </c>
      <c r="E481" s="335">
        <v>600</v>
      </c>
      <c r="F481" s="334" t="s">
        <v>156</v>
      </c>
      <c r="G481" s="336">
        <v>196</v>
      </c>
      <c r="H481" s="337"/>
    </row>
    <row r="482" spans="1:8" ht="16.5">
      <c r="A482" s="334" t="s">
        <v>1138</v>
      </c>
      <c r="B482" s="334" t="s">
        <v>1139</v>
      </c>
      <c r="C482" s="334" t="s">
        <v>221</v>
      </c>
      <c r="D482" s="334" t="s">
        <v>222</v>
      </c>
      <c r="E482" s="335">
        <v>600</v>
      </c>
      <c r="F482" s="334" t="s">
        <v>156</v>
      </c>
      <c r="G482" s="336">
        <v>196</v>
      </c>
      <c r="H482" s="337"/>
    </row>
    <row r="483" spans="1:8" ht="16.5">
      <c r="A483" s="334" t="s">
        <v>1140</v>
      </c>
      <c r="B483" s="334" t="s">
        <v>1141</v>
      </c>
      <c r="C483" s="334" t="s">
        <v>221</v>
      </c>
      <c r="D483" s="334" t="s">
        <v>222</v>
      </c>
      <c r="E483" s="335">
        <v>600</v>
      </c>
      <c r="F483" s="334" t="s">
        <v>156</v>
      </c>
      <c r="G483" s="336">
        <v>196</v>
      </c>
      <c r="H483" s="337"/>
    </row>
    <row r="484" spans="1:8" ht="16.5">
      <c r="A484" s="334" t="s">
        <v>1142</v>
      </c>
      <c r="B484" s="334" t="s">
        <v>1143</v>
      </c>
      <c r="C484" s="334" t="s">
        <v>221</v>
      </c>
      <c r="D484" s="334" t="s">
        <v>222</v>
      </c>
      <c r="E484" s="335">
        <v>600</v>
      </c>
      <c r="F484" s="334" t="s">
        <v>156</v>
      </c>
      <c r="G484" s="336">
        <v>196</v>
      </c>
      <c r="H484" s="337"/>
    </row>
    <row r="485" spans="1:8" ht="16.5">
      <c r="A485" s="334" t="s">
        <v>1144</v>
      </c>
      <c r="B485" s="334" t="s">
        <v>1145</v>
      </c>
      <c r="C485" s="334" t="s">
        <v>221</v>
      </c>
      <c r="D485" s="334" t="s">
        <v>222</v>
      </c>
      <c r="E485" s="335">
        <v>600</v>
      </c>
      <c r="F485" s="334" t="s">
        <v>156</v>
      </c>
      <c r="G485" s="336">
        <v>196</v>
      </c>
      <c r="H485" s="337"/>
    </row>
    <row r="486" spans="1:8" ht="16.5">
      <c r="A486" s="334" t="s">
        <v>1146</v>
      </c>
      <c r="B486" s="334" t="s">
        <v>1147</v>
      </c>
      <c r="C486" s="334" t="s">
        <v>221</v>
      </c>
      <c r="D486" s="334" t="s">
        <v>222</v>
      </c>
      <c r="E486" s="335">
        <v>600</v>
      </c>
      <c r="F486" s="334" t="s">
        <v>156</v>
      </c>
      <c r="G486" s="336">
        <v>196</v>
      </c>
      <c r="H486" s="337"/>
    </row>
    <row r="487" spans="1:8" ht="16.5">
      <c r="A487" s="334" t="s">
        <v>1148</v>
      </c>
      <c r="B487" s="334" t="s">
        <v>1149</v>
      </c>
      <c r="C487" s="334" t="s">
        <v>221</v>
      </c>
      <c r="D487" s="334" t="s">
        <v>222</v>
      </c>
      <c r="E487" s="335">
        <v>600</v>
      </c>
      <c r="F487" s="334" t="s">
        <v>156</v>
      </c>
      <c r="G487" s="336">
        <v>196</v>
      </c>
      <c r="H487" s="337"/>
    </row>
    <row r="488" spans="1:8" ht="16.5">
      <c r="A488" s="334" t="s">
        <v>1150</v>
      </c>
      <c r="B488" s="334" t="s">
        <v>1151</v>
      </c>
      <c r="C488" s="334" t="s">
        <v>221</v>
      </c>
      <c r="D488" s="334" t="s">
        <v>222</v>
      </c>
      <c r="E488" s="335">
        <v>600</v>
      </c>
      <c r="F488" s="334" t="s">
        <v>156</v>
      </c>
      <c r="G488" s="336">
        <v>196</v>
      </c>
      <c r="H488" s="337"/>
    </row>
    <row r="489" spans="1:8" ht="16.5">
      <c r="A489" s="334" t="s">
        <v>1152</v>
      </c>
      <c r="B489" s="334" t="s">
        <v>1153</v>
      </c>
      <c r="C489" s="334" t="s">
        <v>221</v>
      </c>
      <c r="D489" s="334" t="s">
        <v>222</v>
      </c>
      <c r="E489" s="335">
        <v>600</v>
      </c>
      <c r="F489" s="334" t="s">
        <v>156</v>
      </c>
      <c r="G489" s="336">
        <v>196</v>
      </c>
      <c r="H489" s="337"/>
    </row>
    <row r="490" spans="1:8" ht="16.5">
      <c r="A490" s="334" t="s">
        <v>1154</v>
      </c>
      <c r="B490" s="334" t="s">
        <v>1155</v>
      </c>
      <c r="C490" s="334" t="s">
        <v>221</v>
      </c>
      <c r="D490" s="334" t="s">
        <v>222</v>
      </c>
      <c r="E490" s="335">
        <v>600</v>
      </c>
      <c r="F490" s="334" t="s">
        <v>156</v>
      </c>
      <c r="G490" s="336">
        <v>196</v>
      </c>
      <c r="H490" s="337"/>
    </row>
    <row r="491" spans="1:8" ht="16.5">
      <c r="A491" s="334" t="s">
        <v>1156</v>
      </c>
      <c r="B491" s="334" t="s">
        <v>1157</v>
      </c>
      <c r="C491" s="334" t="s">
        <v>221</v>
      </c>
      <c r="D491" s="334" t="s">
        <v>222</v>
      </c>
      <c r="E491" s="335">
        <v>600</v>
      </c>
      <c r="F491" s="334" t="s">
        <v>156</v>
      </c>
      <c r="G491" s="336">
        <v>196</v>
      </c>
      <c r="H491" s="337"/>
    </row>
    <row r="492" spans="1:8" ht="16.5">
      <c r="A492" s="334" t="s">
        <v>1158</v>
      </c>
      <c r="B492" s="334" t="s">
        <v>1159</v>
      </c>
      <c r="C492" s="334" t="s">
        <v>221</v>
      </c>
      <c r="D492" s="334" t="s">
        <v>222</v>
      </c>
      <c r="E492" s="335">
        <v>600</v>
      </c>
      <c r="F492" s="334" t="s">
        <v>156</v>
      </c>
      <c r="G492" s="336">
        <v>196</v>
      </c>
      <c r="H492" s="337"/>
    </row>
    <row r="493" spans="1:8" ht="16.5">
      <c r="A493" s="334" t="s">
        <v>1160</v>
      </c>
      <c r="B493" s="334" t="s">
        <v>1161</v>
      </c>
      <c r="C493" s="334" t="s">
        <v>221</v>
      </c>
      <c r="D493" s="334" t="s">
        <v>222</v>
      </c>
      <c r="E493" s="335">
        <v>600</v>
      </c>
      <c r="F493" s="334" t="s">
        <v>156</v>
      </c>
      <c r="G493" s="336">
        <v>196</v>
      </c>
      <c r="H493" s="337"/>
    </row>
    <row r="494" spans="1:8" ht="16.5">
      <c r="A494" s="334" t="s">
        <v>1162</v>
      </c>
      <c r="B494" s="334" t="s">
        <v>1163</v>
      </c>
      <c r="C494" s="334" t="s">
        <v>221</v>
      </c>
      <c r="D494" s="334" t="s">
        <v>222</v>
      </c>
      <c r="E494" s="335">
        <v>600</v>
      </c>
      <c r="F494" s="334" t="s">
        <v>156</v>
      </c>
      <c r="G494" s="336">
        <v>196</v>
      </c>
      <c r="H494" s="337"/>
    </row>
    <row r="495" spans="1:8" ht="16.5">
      <c r="A495" s="334" t="s">
        <v>1164</v>
      </c>
      <c r="B495" s="334" t="s">
        <v>1165</v>
      </c>
      <c r="C495" s="334" t="s">
        <v>221</v>
      </c>
      <c r="D495" s="334" t="s">
        <v>222</v>
      </c>
      <c r="E495" s="335">
        <v>600</v>
      </c>
      <c r="F495" s="334" t="s">
        <v>156</v>
      </c>
      <c r="G495" s="336">
        <v>196</v>
      </c>
      <c r="H495" s="337"/>
    </row>
    <row r="496" spans="1:8" ht="16.5">
      <c r="A496" s="334" t="s">
        <v>1166</v>
      </c>
      <c r="B496" s="334" t="s">
        <v>1167</v>
      </c>
      <c r="C496" s="334" t="s">
        <v>221</v>
      </c>
      <c r="D496" s="334" t="s">
        <v>222</v>
      </c>
      <c r="E496" s="335">
        <v>600</v>
      </c>
      <c r="F496" s="334" t="s">
        <v>156</v>
      </c>
      <c r="G496" s="336">
        <v>196</v>
      </c>
      <c r="H496" s="337"/>
    </row>
    <row r="497" spans="1:8" ht="16.5">
      <c r="A497" s="334" t="s">
        <v>1168</v>
      </c>
      <c r="B497" s="334" t="s">
        <v>1169</v>
      </c>
      <c r="C497" s="334" t="s">
        <v>221</v>
      </c>
      <c r="D497" s="334" t="s">
        <v>222</v>
      </c>
      <c r="E497" s="335">
        <v>600</v>
      </c>
      <c r="F497" s="334" t="s">
        <v>156</v>
      </c>
      <c r="G497" s="336">
        <v>196</v>
      </c>
      <c r="H497" s="337"/>
    </row>
    <row r="498" spans="1:8" ht="16.5">
      <c r="A498" s="334" t="s">
        <v>1170</v>
      </c>
      <c r="B498" s="334" t="s">
        <v>1171</v>
      </c>
      <c r="C498" s="334" t="s">
        <v>221</v>
      </c>
      <c r="D498" s="334" t="s">
        <v>222</v>
      </c>
      <c r="E498" s="335">
        <v>600</v>
      </c>
      <c r="F498" s="334" t="s">
        <v>156</v>
      </c>
      <c r="G498" s="336">
        <v>196</v>
      </c>
      <c r="H498" s="337"/>
    </row>
    <row r="499" spans="1:8" ht="16.5">
      <c r="A499" s="334" t="s">
        <v>1172</v>
      </c>
      <c r="B499" s="334" t="s">
        <v>1173</v>
      </c>
      <c r="C499" s="334" t="s">
        <v>221</v>
      </c>
      <c r="D499" s="334" t="s">
        <v>222</v>
      </c>
      <c r="E499" s="335">
        <v>600</v>
      </c>
      <c r="F499" s="334" t="s">
        <v>156</v>
      </c>
      <c r="G499" s="336">
        <v>196</v>
      </c>
      <c r="H499" s="337"/>
    </row>
    <row r="500" spans="1:8" ht="16.5">
      <c r="A500" s="334" t="s">
        <v>1174</v>
      </c>
      <c r="B500" s="334" t="s">
        <v>1175</v>
      </c>
      <c r="C500" s="334" t="s">
        <v>221</v>
      </c>
      <c r="D500" s="334" t="s">
        <v>222</v>
      </c>
      <c r="E500" s="335">
        <v>600</v>
      </c>
      <c r="F500" s="334" t="s">
        <v>156</v>
      </c>
      <c r="G500" s="336">
        <v>196</v>
      </c>
      <c r="H500" s="337"/>
    </row>
    <row r="501" spans="1:8" ht="16.5">
      <c r="A501" s="334" t="s">
        <v>1176</v>
      </c>
      <c r="B501" s="334" t="s">
        <v>1177</v>
      </c>
      <c r="C501" s="334" t="s">
        <v>221</v>
      </c>
      <c r="D501" s="334" t="s">
        <v>222</v>
      </c>
      <c r="E501" s="335">
        <v>600</v>
      </c>
      <c r="F501" s="334" t="s">
        <v>156</v>
      </c>
      <c r="G501" s="336">
        <v>196</v>
      </c>
      <c r="H501" s="337"/>
    </row>
    <row r="502" spans="1:8" ht="16.5">
      <c r="A502" s="334" t="s">
        <v>1178</v>
      </c>
      <c r="B502" s="334" t="s">
        <v>1179</v>
      </c>
      <c r="C502" s="334" t="s">
        <v>221</v>
      </c>
      <c r="D502" s="334" t="s">
        <v>222</v>
      </c>
      <c r="E502" s="335">
        <v>600</v>
      </c>
      <c r="F502" s="334" t="s">
        <v>156</v>
      </c>
      <c r="G502" s="336">
        <v>196</v>
      </c>
      <c r="H502" s="337"/>
    </row>
    <row r="503" spans="1:8" ht="16.5">
      <c r="A503" s="334" t="s">
        <v>1180</v>
      </c>
      <c r="B503" s="334" t="s">
        <v>1181</v>
      </c>
      <c r="C503" s="334" t="s">
        <v>221</v>
      </c>
      <c r="D503" s="334" t="s">
        <v>222</v>
      </c>
      <c r="E503" s="335">
        <v>600</v>
      </c>
      <c r="F503" s="334" t="s">
        <v>156</v>
      </c>
      <c r="G503" s="336">
        <v>196</v>
      </c>
      <c r="H503" s="337"/>
    </row>
    <row r="504" spans="1:8" ht="16.5">
      <c r="A504" s="334" t="s">
        <v>1182</v>
      </c>
      <c r="B504" s="334" t="s">
        <v>1183</v>
      </c>
      <c r="C504" s="334" t="s">
        <v>221</v>
      </c>
      <c r="D504" s="334" t="s">
        <v>222</v>
      </c>
      <c r="E504" s="335">
        <v>600</v>
      </c>
      <c r="F504" s="334" t="s">
        <v>156</v>
      </c>
      <c r="G504" s="336">
        <v>196</v>
      </c>
      <c r="H504" s="337"/>
    </row>
    <row r="505" spans="1:8" ht="16.5">
      <c r="A505" s="334" t="s">
        <v>1184</v>
      </c>
      <c r="B505" s="334" t="s">
        <v>1185</v>
      </c>
      <c r="C505" s="334" t="s">
        <v>221</v>
      </c>
      <c r="D505" s="334" t="s">
        <v>222</v>
      </c>
      <c r="E505" s="335">
        <v>600</v>
      </c>
      <c r="F505" s="334" t="s">
        <v>156</v>
      </c>
      <c r="G505" s="336">
        <v>196</v>
      </c>
      <c r="H505" s="337"/>
    </row>
    <row r="506" spans="1:8" ht="16.5">
      <c r="A506" s="334" t="s">
        <v>1186</v>
      </c>
      <c r="B506" s="334" t="s">
        <v>1187</v>
      </c>
      <c r="C506" s="334" t="s">
        <v>221</v>
      </c>
      <c r="D506" s="334" t="s">
        <v>222</v>
      </c>
      <c r="E506" s="335">
        <v>600</v>
      </c>
      <c r="F506" s="334" t="s">
        <v>156</v>
      </c>
      <c r="G506" s="336">
        <v>196</v>
      </c>
      <c r="H506" s="337"/>
    </row>
    <row r="507" spans="1:8" ht="16.5">
      <c r="A507" s="334" t="s">
        <v>1188</v>
      </c>
      <c r="B507" s="334" t="s">
        <v>1189</v>
      </c>
      <c r="C507" s="334" t="s">
        <v>221</v>
      </c>
      <c r="D507" s="334" t="s">
        <v>222</v>
      </c>
      <c r="E507" s="335">
        <v>600</v>
      </c>
      <c r="F507" s="334" t="s">
        <v>156</v>
      </c>
      <c r="G507" s="336">
        <v>196</v>
      </c>
      <c r="H507" s="337"/>
    </row>
    <row r="508" spans="1:8" ht="16.5">
      <c r="A508" s="334" t="s">
        <v>1190</v>
      </c>
      <c r="B508" s="334" t="s">
        <v>1191</v>
      </c>
      <c r="C508" s="334" t="s">
        <v>221</v>
      </c>
      <c r="D508" s="334" t="s">
        <v>222</v>
      </c>
      <c r="E508" s="335">
        <v>600</v>
      </c>
      <c r="F508" s="334" t="s">
        <v>156</v>
      </c>
      <c r="G508" s="336">
        <v>196</v>
      </c>
      <c r="H508" s="337"/>
    </row>
    <row r="509" spans="1:8" ht="16.5">
      <c r="A509" s="334" t="s">
        <v>1192</v>
      </c>
      <c r="B509" s="334" t="s">
        <v>1193</v>
      </c>
      <c r="C509" s="334" t="s">
        <v>221</v>
      </c>
      <c r="D509" s="334" t="s">
        <v>222</v>
      </c>
      <c r="E509" s="335">
        <v>600</v>
      </c>
      <c r="F509" s="334" t="s">
        <v>156</v>
      </c>
      <c r="G509" s="336">
        <v>196</v>
      </c>
      <c r="H509" s="337"/>
    </row>
    <row r="510" spans="1:8" ht="16.5">
      <c r="A510" s="334" t="s">
        <v>1194</v>
      </c>
      <c r="B510" s="334" t="s">
        <v>1195</v>
      </c>
      <c r="C510" s="334" t="s">
        <v>221</v>
      </c>
      <c r="D510" s="334" t="s">
        <v>222</v>
      </c>
      <c r="E510" s="335">
        <v>600</v>
      </c>
      <c r="F510" s="334" t="s">
        <v>156</v>
      </c>
      <c r="G510" s="336">
        <v>196</v>
      </c>
      <c r="H510" s="337"/>
    </row>
    <row r="511" spans="1:8" ht="16.5">
      <c r="A511" s="334" t="s">
        <v>1196</v>
      </c>
      <c r="B511" s="334" t="s">
        <v>1197</v>
      </c>
      <c r="C511" s="334" t="s">
        <v>221</v>
      </c>
      <c r="D511" s="334" t="s">
        <v>222</v>
      </c>
      <c r="E511" s="335">
        <v>600</v>
      </c>
      <c r="F511" s="334" t="s">
        <v>156</v>
      </c>
      <c r="G511" s="336">
        <v>196</v>
      </c>
      <c r="H511" s="337"/>
    </row>
    <row r="512" spans="1:8" ht="16.5">
      <c r="A512" s="334" t="s">
        <v>1198</v>
      </c>
      <c r="B512" s="334" t="s">
        <v>1199</v>
      </c>
      <c r="C512" s="334" t="s">
        <v>221</v>
      </c>
      <c r="D512" s="334" t="s">
        <v>222</v>
      </c>
      <c r="E512" s="335">
        <v>600</v>
      </c>
      <c r="F512" s="334" t="s">
        <v>156</v>
      </c>
      <c r="G512" s="336">
        <v>196</v>
      </c>
      <c r="H512" s="337"/>
    </row>
    <row r="513" spans="1:8" ht="16.5">
      <c r="A513" s="334" t="s">
        <v>1200</v>
      </c>
      <c r="B513" s="334" t="s">
        <v>1201</v>
      </c>
      <c r="C513" s="334" t="s">
        <v>221</v>
      </c>
      <c r="D513" s="334" t="s">
        <v>222</v>
      </c>
      <c r="E513" s="335">
        <v>600</v>
      </c>
      <c r="F513" s="334" t="s">
        <v>156</v>
      </c>
      <c r="G513" s="336">
        <v>196</v>
      </c>
      <c r="H513" s="337"/>
    </row>
    <row r="514" spans="1:8" ht="16.5">
      <c r="A514" s="334" t="s">
        <v>1202</v>
      </c>
      <c r="B514" s="334" t="s">
        <v>1203</v>
      </c>
      <c r="C514" s="334" t="s">
        <v>221</v>
      </c>
      <c r="D514" s="334" t="s">
        <v>222</v>
      </c>
      <c r="E514" s="335">
        <v>600</v>
      </c>
      <c r="F514" s="334" t="s">
        <v>156</v>
      </c>
      <c r="G514" s="336">
        <v>196</v>
      </c>
      <c r="H514" s="337"/>
    </row>
    <row r="515" spans="1:8" ht="16.5">
      <c r="A515" s="334" t="s">
        <v>1204</v>
      </c>
      <c r="B515" s="334" t="s">
        <v>1205</v>
      </c>
      <c r="C515" s="334" t="s">
        <v>221</v>
      </c>
      <c r="D515" s="334" t="s">
        <v>222</v>
      </c>
      <c r="E515" s="335">
        <v>600</v>
      </c>
      <c r="F515" s="334" t="s">
        <v>156</v>
      </c>
      <c r="G515" s="336">
        <v>196</v>
      </c>
      <c r="H515" s="337"/>
    </row>
    <row r="516" spans="1:8" ht="16.5">
      <c r="A516" s="334" t="s">
        <v>1206</v>
      </c>
      <c r="B516" s="334" t="s">
        <v>1207</v>
      </c>
      <c r="C516" s="334" t="s">
        <v>221</v>
      </c>
      <c r="D516" s="334" t="s">
        <v>222</v>
      </c>
      <c r="E516" s="335">
        <v>600</v>
      </c>
      <c r="F516" s="334" t="s">
        <v>156</v>
      </c>
      <c r="G516" s="336">
        <v>196</v>
      </c>
      <c r="H516" s="337"/>
    </row>
    <row r="517" spans="1:8" ht="16.5">
      <c r="A517" s="334" t="s">
        <v>1208</v>
      </c>
      <c r="B517" s="334" t="s">
        <v>1209</v>
      </c>
      <c r="C517" s="334" t="s">
        <v>221</v>
      </c>
      <c r="D517" s="334" t="s">
        <v>222</v>
      </c>
      <c r="E517" s="335">
        <v>600</v>
      </c>
      <c r="F517" s="334" t="s">
        <v>156</v>
      </c>
      <c r="G517" s="336">
        <v>196</v>
      </c>
      <c r="H517" s="337"/>
    </row>
    <row r="518" spans="1:8" ht="16.5">
      <c r="A518" s="334" t="s">
        <v>1210</v>
      </c>
      <c r="B518" s="334" t="s">
        <v>1211</v>
      </c>
      <c r="C518" s="334" t="s">
        <v>221</v>
      </c>
      <c r="D518" s="334" t="s">
        <v>222</v>
      </c>
      <c r="E518" s="335">
        <v>600</v>
      </c>
      <c r="F518" s="334" t="s">
        <v>156</v>
      </c>
      <c r="G518" s="336">
        <v>196</v>
      </c>
      <c r="H518" s="337"/>
    </row>
    <row r="519" spans="1:8" ht="16.5">
      <c r="A519" s="334" t="s">
        <v>1212</v>
      </c>
      <c r="B519" s="334" t="s">
        <v>1213</v>
      </c>
      <c r="C519" s="334" t="s">
        <v>221</v>
      </c>
      <c r="D519" s="334" t="s">
        <v>222</v>
      </c>
      <c r="E519" s="335">
        <v>600</v>
      </c>
      <c r="F519" s="334" t="s">
        <v>156</v>
      </c>
      <c r="G519" s="336">
        <v>196</v>
      </c>
      <c r="H519" s="337"/>
    </row>
    <row r="520" spans="1:8" ht="16.5">
      <c r="A520" s="334" t="s">
        <v>1214</v>
      </c>
      <c r="B520" s="334" t="s">
        <v>1215</v>
      </c>
      <c r="C520" s="334" t="s">
        <v>221</v>
      </c>
      <c r="D520" s="334" t="s">
        <v>222</v>
      </c>
      <c r="E520" s="335">
        <v>600</v>
      </c>
      <c r="F520" s="334" t="s">
        <v>156</v>
      </c>
      <c r="G520" s="336">
        <v>196</v>
      </c>
      <c r="H520" s="337"/>
    </row>
    <row r="521" spans="1:8" ht="16.5">
      <c r="A521" s="334" t="s">
        <v>1216</v>
      </c>
      <c r="B521" s="334" t="s">
        <v>1217</v>
      </c>
      <c r="C521" s="334" t="s">
        <v>221</v>
      </c>
      <c r="D521" s="334" t="s">
        <v>222</v>
      </c>
      <c r="E521" s="335">
        <v>600</v>
      </c>
      <c r="F521" s="334" t="s">
        <v>156</v>
      </c>
      <c r="G521" s="336">
        <v>196</v>
      </c>
      <c r="H521" s="337"/>
    </row>
    <row r="522" spans="1:8" ht="16.5">
      <c r="A522" s="334" t="s">
        <v>1218</v>
      </c>
      <c r="B522" s="334" t="s">
        <v>1219</v>
      </c>
      <c r="C522" s="334" t="s">
        <v>221</v>
      </c>
      <c r="D522" s="334" t="s">
        <v>222</v>
      </c>
      <c r="E522" s="335">
        <v>600</v>
      </c>
      <c r="F522" s="334" t="s">
        <v>156</v>
      </c>
      <c r="G522" s="336">
        <v>196</v>
      </c>
      <c r="H522" s="337"/>
    </row>
    <row r="523" spans="1:8" ht="16.5">
      <c r="A523" s="334" t="s">
        <v>1220</v>
      </c>
      <c r="B523" s="334" t="s">
        <v>1221</v>
      </c>
      <c r="C523" s="334" t="s">
        <v>221</v>
      </c>
      <c r="D523" s="334" t="s">
        <v>222</v>
      </c>
      <c r="E523" s="335">
        <v>600</v>
      </c>
      <c r="F523" s="334" t="s">
        <v>156</v>
      </c>
      <c r="G523" s="336">
        <v>196</v>
      </c>
      <c r="H523" s="337"/>
    </row>
    <row r="524" spans="1:8" ht="16.5">
      <c r="A524" s="334" t="s">
        <v>1222</v>
      </c>
      <c r="B524" s="334" t="s">
        <v>1223</v>
      </c>
      <c r="C524" s="334" t="s">
        <v>283</v>
      </c>
      <c r="D524" s="334" t="s">
        <v>222</v>
      </c>
      <c r="E524" s="335">
        <v>600</v>
      </c>
      <c r="F524" s="334" t="s">
        <v>156</v>
      </c>
      <c r="G524" s="336">
        <v>196</v>
      </c>
      <c r="H524" s="337"/>
    </row>
    <row r="525" spans="1:8" ht="16.5">
      <c r="A525" s="334" t="s">
        <v>1224</v>
      </c>
      <c r="B525" s="334" t="s">
        <v>1225</v>
      </c>
      <c r="C525" s="334" t="s">
        <v>221</v>
      </c>
      <c r="D525" s="334" t="s">
        <v>222</v>
      </c>
      <c r="E525" s="335">
        <v>600</v>
      </c>
      <c r="F525" s="334" t="s">
        <v>156</v>
      </c>
      <c r="G525" s="336">
        <v>196</v>
      </c>
      <c r="H525" s="337"/>
    </row>
    <row r="526" spans="1:8" ht="16.5">
      <c r="A526" s="334" t="s">
        <v>1226</v>
      </c>
      <c r="B526" s="334" t="s">
        <v>1227</v>
      </c>
      <c r="C526" s="334" t="s">
        <v>221</v>
      </c>
      <c r="D526" s="334" t="s">
        <v>222</v>
      </c>
      <c r="E526" s="335">
        <v>610</v>
      </c>
      <c r="F526" s="334" t="s">
        <v>453</v>
      </c>
      <c r="G526" s="336">
        <v>216</v>
      </c>
      <c r="H526" s="337"/>
    </row>
    <row r="527" spans="1:8" ht="16.5">
      <c r="A527" s="334" t="s">
        <v>1228</v>
      </c>
      <c r="B527" s="334" t="s">
        <v>1229</v>
      </c>
      <c r="C527" s="334" t="s">
        <v>283</v>
      </c>
      <c r="D527" s="334" t="s">
        <v>222</v>
      </c>
      <c r="E527" s="335">
        <v>100</v>
      </c>
      <c r="F527" s="334" t="s">
        <v>148</v>
      </c>
      <c r="G527" s="336">
        <v>245</v>
      </c>
      <c r="H527" s="337"/>
    </row>
    <row r="528" spans="1:8" ht="16.5">
      <c r="A528" s="334" t="s">
        <v>1230</v>
      </c>
      <c r="B528" s="334" t="s">
        <v>1231</v>
      </c>
      <c r="C528" s="334" t="s">
        <v>221</v>
      </c>
      <c r="D528" s="334" t="s">
        <v>222</v>
      </c>
      <c r="E528" s="335">
        <v>600</v>
      </c>
      <c r="F528" s="334" t="s">
        <v>156</v>
      </c>
      <c r="G528" s="336">
        <v>196</v>
      </c>
      <c r="H528" s="337"/>
    </row>
    <row r="529" spans="1:8" ht="16.5">
      <c r="A529" s="334" t="s">
        <v>1232</v>
      </c>
      <c r="B529" s="334" t="s">
        <v>1233</v>
      </c>
      <c r="C529" s="334" t="s">
        <v>221</v>
      </c>
      <c r="D529" s="334" t="s">
        <v>222</v>
      </c>
      <c r="E529" s="335">
        <v>600</v>
      </c>
      <c r="F529" s="334" t="s">
        <v>156</v>
      </c>
      <c r="G529" s="336">
        <v>196</v>
      </c>
      <c r="H529" s="337"/>
    </row>
    <row r="530" spans="1:8" ht="16.5">
      <c r="A530" s="334" t="s">
        <v>1234</v>
      </c>
      <c r="B530" s="334" t="s">
        <v>1235</v>
      </c>
      <c r="C530" s="334" t="s">
        <v>221</v>
      </c>
      <c r="D530" s="334" t="s">
        <v>222</v>
      </c>
      <c r="E530" s="335">
        <v>600</v>
      </c>
      <c r="F530" s="334" t="s">
        <v>156</v>
      </c>
      <c r="G530" s="336">
        <v>196</v>
      </c>
      <c r="H530" s="337"/>
    </row>
    <row r="531" spans="1:8" ht="16.5">
      <c r="A531" s="334" t="s">
        <v>1236</v>
      </c>
      <c r="B531" s="334" t="s">
        <v>1237</v>
      </c>
      <c r="C531" s="334" t="s">
        <v>221</v>
      </c>
      <c r="D531" s="334" t="s">
        <v>222</v>
      </c>
      <c r="E531" s="335">
        <v>600</v>
      </c>
      <c r="F531" s="334" t="s">
        <v>156</v>
      </c>
      <c r="G531" s="336">
        <v>196</v>
      </c>
      <c r="H531" s="337"/>
    </row>
    <row r="532" spans="1:8" ht="16.5">
      <c r="A532" s="334" t="s">
        <v>1238</v>
      </c>
      <c r="B532" s="334" t="s">
        <v>1239</v>
      </c>
      <c r="C532" s="334" t="s">
        <v>221</v>
      </c>
      <c r="D532" s="334" t="s">
        <v>222</v>
      </c>
      <c r="E532" s="335">
        <v>600</v>
      </c>
      <c r="F532" s="334" t="s">
        <v>156</v>
      </c>
      <c r="G532" s="336">
        <v>196</v>
      </c>
      <c r="H532" s="337"/>
    </row>
    <row r="533" spans="1:8" ht="16.5">
      <c r="A533" s="334" t="s">
        <v>1240</v>
      </c>
      <c r="B533" s="334" t="s">
        <v>1241</v>
      </c>
      <c r="C533" s="334" t="s">
        <v>221</v>
      </c>
      <c r="D533" s="334" t="s">
        <v>222</v>
      </c>
      <c r="E533" s="335">
        <v>600</v>
      </c>
      <c r="F533" s="334" t="s">
        <v>156</v>
      </c>
      <c r="G533" s="336">
        <v>196</v>
      </c>
      <c r="H533" s="337"/>
    </row>
    <row r="534" spans="1:8" ht="16.5">
      <c r="A534" s="334" t="s">
        <v>1242</v>
      </c>
      <c r="B534" s="334" t="s">
        <v>1243</v>
      </c>
      <c r="C534" s="334" t="s">
        <v>221</v>
      </c>
      <c r="D534" s="334" t="s">
        <v>222</v>
      </c>
      <c r="E534" s="335">
        <v>600</v>
      </c>
      <c r="F534" s="334" t="s">
        <v>156</v>
      </c>
      <c r="G534" s="336">
        <v>196</v>
      </c>
      <c r="H534" s="337"/>
    </row>
    <row r="535" spans="1:8" ht="16.5">
      <c r="A535" s="334" t="s">
        <v>1244</v>
      </c>
      <c r="B535" s="334" t="s">
        <v>1245</v>
      </c>
      <c r="C535" s="334" t="s">
        <v>221</v>
      </c>
      <c r="D535" s="334" t="s">
        <v>222</v>
      </c>
      <c r="E535" s="335">
        <v>600</v>
      </c>
      <c r="F535" s="334" t="s">
        <v>156</v>
      </c>
      <c r="G535" s="336">
        <v>196</v>
      </c>
      <c r="H535" s="337"/>
    </row>
    <row r="536" spans="1:8" ht="16.5">
      <c r="A536" s="334" t="s">
        <v>1246</v>
      </c>
      <c r="B536" s="334" t="s">
        <v>1247</v>
      </c>
      <c r="C536" s="334" t="s">
        <v>221</v>
      </c>
      <c r="D536" s="334" t="s">
        <v>222</v>
      </c>
      <c r="E536" s="335">
        <v>600</v>
      </c>
      <c r="F536" s="334" t="s">
        <v>156</v>
      </c>
      <c r="G536" s="336">
        <v>196</v>
      </c>
      <c r="H536" s="337"/>
    </row>
    <row r="537" spans="1:8" ht="16.5">
      <c r="A537" s="334" t="s">
        <v>1248</v>
      </c>
      <c r="B537" s="334" t="s">
        <v>1249</v>
      </c>
      <c r="C537" s="334" t="s">
        <v>221</v>
      </c>
      <c r="D537" s="334" t="s">
        <v>222</v>
      </c>
      <c r="E537" s="335">
        <v>600</v>
      </c>
      <c r="F537" s="334" t="s">
        <v>156</v>
      </c>
      <c r="G537" s="336">
        <v>196</v>
      </c>
      <c r="H537" s="337"/>
    </row>
    <row r="538" spans="1:8" ht="16.5">
      <c r="A538" s="334" t="s">
        <v>1250</v>
      </c>
      <c r="B538" s="334" t="s">
        <v>1251</v>
      </c>
      <c r="C538" s="334" t="s">
        <v>221</v>
      </c>
      <c r="D538" s="334" t="s">
        <v>222</v>
      </c>
      <c r="E538" s="335">
        <v>600</v>
      </c>
      <c r="F538" s="334" t="s">
        <v>156</v>
      </c>
      <c r="G538" s="336">
        <v>196</v>
      </c>
      <c r="H538" s="337"/>
    </row>
    <row r="539" spans="1:8" ht="16.5">
      <c r="A539" s="334" t="s">
        <v>1252</v>
      </c>
      <c r="B539" s="334" t="s">
        <v>1253</v>
      </c>
      <c r="C539" s="334" t="s">
        <v>221</v>
      </c>
      <c r="D539" s="334" t="s">
        <v>222</v>
      </c>
      <c r="E539" s="335">
        <v>600</v>
      </c>
      <c r="F539" s="334" t="s">
        <v>156</v>
      </c>
      <c r="G539" s="336">
        <v>196</v>
      </c>
      <c r="H539" s="337"/>
    </row>
    <row r="540" spans="1:8" ht="16.5">
      <c r="A540" s="334" t="s">
        <v>1254</v>
      </c>
      <c r="B540" s="334" t="s">
        <v>1255</v>
      </c>
      <c r="C540" s="334" t="s">
        <v>221</v>
      </c>
      <c r="D540" s="334" t="s">
        <v>222</v>
      </c>
      <c r="E540" s="335">
        <v>600</v>
      </c>
      <c r="F540" s="334" t="s">
        <v>156</v>
      </c>
      <c r="G540" s="336">
        <v>196</v>
      </c>
      <c r="H540" s="337"/>
    </row>
    <row r="541" spans="1:8" ht="16.5">
      <c r="A541" s="334" t="s">
        <v>1256</v>
      </c>
      <c r="B541" s="334" t="s">
        <v>1257</v>
      </c>
      <c r="C541" s="334" t="s">
        <v>221</v>
      </c>
      <c r="D541" s="334" t="s">
        <v>222</v>
      </c>
      <c r="E541" s="335">
        <v>600</v>
      </c>
      <c r="F541" s="334" t="s">
        <v>156</v>
      </c>
      <c r="G541" s="336">
        <v>196</v>
      </c>
      <c r="H541" s="337"/>
    </row>
    <row r="542" spans="1:8" ht="16.5">
      <c r="A542" s="334" t="s">
        <v>1258</v>
      </c>
      <c r="B542" s="334" t="s">
        <v>1259</v>
      </c>
      <c r="C542" s="334" t="s">
        <v>221</v>
      </c>
      <c r="D542" s="334" t="s">
        <v>222</v>
      </c>
      <c r="E542" s="335">
        <v>600</v>
      </c>
      <c r="F542" s="334" t="s">
        <v>156</v>
      </c>
      <c r="G542" s="336">
        <v>196</v>
      </c>
      <c r="H542" s="337"/>
    </row>
    <row r="543" spans="1:8" ht="16.5">
      <c r="A543" s="334" t="s">
        <v>1260</v>
      </c>
      <c r="B543" s="334" t="s">
        <v>1261</v>
      </c>
      <c r="C543" s="334" t="s">
        <v>221</v>
      </c>
      <c r="D543" s="334" t="s">
        <v>222</v>
      </c>
      <c r="E543" s="335">
        <v>600</v>
      </c>
      <c r="F543" s="334" t="s">
        <v>156</v>
      </c>
      <c r="G543" s="336">
        <v>196</v>
      </c>
      <c r="H543" s="337"/>
    </row>
    <row r="544" spans="1:8" ht="16.5">
      <c r="A544" s="334" t="s">
        <v>1262</v>
      </c>
      <c r="B544" s="334" t="s">
        <v>1263</v>
      </c>
      <c r="C544" s="334" t="s">
        <v>221</v>
      </c>
      <c r="D544" s="334" t="s">
        <v>222</v>
      </c>
      <c r="E544" s="335">
        <v>600</v>
      </c>
      <c r="F544" s="334" t="s">
        <v>156</v>
      </c>
      <c r="G544" s="336">
        <v>196</v>
      </c>
      <c r="H544" s="337"/>
    </row>
    <row r="545" spans="1:8" ht="16.5">
      <c r="A545" s="334" t="s">
        <v>1264</v>
      </c>
      <c r="B545" s="334" t="s">
        <v>1265</v>
      </c>
      <c r="C545" s="334" t="s">
        <v>221</v>
      </c>
      <c r="D545" s="334" t="s">
        <v>222</v>
      </c>
      <c r="E545" s="335">
        <v>600</v>
      </c>
      <c r="F545" s="334" t="s">
        <v>156</v>
      </c>
      <c r="G545" s="336">
        <v>196</v>
      </c>
      <c r="H545" s="337"/>
    </row>
    <row r="546" spans="1:8" ht="16.5">
      <c r="A546" s="334" t="s">
        <v>1266</v>
      </c>
      <c r="B546" s="334" t="s">
        <v>1267</v>
      </c>
      <c r="C546" s="334" t="s">
        <v>221</v>
      </c>
      <c r="D546" s="334" t="s">
        <v>222</v>
      </c>
      <c r="E546" s="335">
        <v>600</v>
      </c>
      <c r="F546" s="334" t="s">
        <v>156</v>
      </c>
      <c r="G546" s="336">
        <v>196</v>
      </c>
      <c r="H546" s="337"/>
    </row>
    <row r="547" spans="1:8" ht="16.5">
      <c r="A547" s="334" t="s">
        <v>1268</v>
      </c>
      <c r="B547" s="334" t="s">
        <v>1269</v>
      </c>
      <c r="C547" s="334" t="s">
        <v>221</v>
      </c>
      <c r="D547" s="334" t="s">
        <v>222</v>
      </c>
      <c r="E547" s="335">
        <v>600</v>
      </c>
      <c r="F547" s="334" t="s">
        <v>156</v>
      </c>
      <c r="G547" s="336">
        <v>196</v>
      </c>
      <c r="H547" s="337"/>
    </row>
    <row r="548" spans="1:8" ht="16.5">
      <c r="A548" s="334" t="s">
        <v>1270</v>
      </c>
      <c r="B548" s="334" t="s">
        <v>1271</v>
      </c>
      <c r="C548" s="334" t="s">
        <v>221</v>
      </c>
      <c r="D548" s="334" t="s">
        <v>222</v>
      </c>
      <c r="E548" s="335">
        <v>600</v>
      </c>
      <c r="F548" s="334" t="s">
        <v>156</v>
      </c>
      <c r="G548" s="336">
        <v>196</v>
      </c>
      <c r="H548" s="337"/>
    </row>
    <row r="549" spans="1:8" ht="16.5">
      <c r="A549" s="334" t="s">
        <v>1272</v>
      </c>
      <c r="B549" s="334" t="s">
        <v>1273</v>
      </c>
      <c r="C549" s="334" t="s">
        <v>221</v>
      </c>
      <c r="D549" s="334" t="s">
        <v>222</v>
      </c>
      <c r="E549" s="335">
        <v>600</v>
      </c>
      <c r="F549" s="334" t="s">
        <v>156</v>
      </c>
      <c r="G549" s="336">
        <v>196</v>
      </c>
      <c r="H549" s="337"/>
    </row>
    <row r="550" spans="1:8" ht="16.5">
      <c r="A550" s="334" t="s">
        <v>1274</v>
      </c>
      <c r="B550" s="334" t="s">
        <v>1275</v>
      </c>
      <c r="C550" s="334" t="s">
        <v>221</v>
      </c>
      <c r="D550" s="334" t="s">
        <v>222</v>
      </c>
      <c r="E550" s="335">
        <v>600</v>
      </c>
      <c r="F550" s="334" t="s">
        <v>156</v>
      </c>
      <c r="G550" s="336">
        <v>196</v>
      </c>
      <c r="H550" s="337"/>
    </row>
    <row r="551" spans="1:8" ht="16.5">
      <c r="A551" s="334" t="s">
        <v>1276</v>
      </c>
      <c r="B551" s="334" t="s">
        <v>1277</v>
      </c>
      <c r="C551" s="334" t="s">
        <v>221</v>
      </c>
      <c r="D551" s="334" t="s">
        <v>222</v>
      </c>
      <c r="E551" s="335">
        <v>600</v>
      </c>
      <c r="F551" s="334" t="s">
        <v>156</v>
      </c>
      <c r="G551" s="336">
        <v>196</v>
      </c>
      <c r="H551" s="337"/>
    </row>
    <row r="552" spans="1:8" ht="16.5">
      <c r="A552" s="334" t="s">
        <v>1278</v>
      </c>
      <c r="B552" s="334" t="s">
        <v>1279</v>
      </c>
      <c r="C552" s="334" t="s">
        <v>221</v>
      </c>
      <c r="D552" s="334" t="s">
        <v>222</v>
      </c>
      <c r="E552" s="335">
        <v>600</v>
      </c>
      <c r="F552" s="334" t="s">
        <v>156</v>
      </c>
      <c r="G552" s="336">
        <v>196</v>
      </c>
      <c r="H552" s="337"/>
    </row>
    <row r="553" spans="1:8" ht="16.5">
      <c r="A553" s="334" t="s">
        <v>1280</v>
      </c>
      <c r="B553" s="334" t="s">
        <v>1281</v>
      </c>
      <c r="C553" s="334" t="s">
        <v>221</v>
      </c>
      <c r="D553" s="334" t="s">
        <v>222</v>
      </c>
      <c r="E553" s="335">
        <v>600</v>
      </c>
      <c r="F553" s="334" t="s">
        <v>156</v>
      </c>
      <c r="G553" s="336">
        <v>196</v>
      </c>
      <c r="H553" s="337"/>
    </row>
    <row r="554" spans="1:8" ht="16.5">
      <c r="A554" s="334" t="s">
        <v>1282</v>
      </c>
      <c r="B554" s="334" t="s">
        <v>1283</v>
      </c>
      <c r="C554" s="334" t="s">
        <v>221</v>
      </c>
      <c r="D554" s="334" t="s">
        <v>222</v>
      </c>
      <c r="E554" s="335">
        <v>600</v>
      </c>
      <c r="F554" s="334" t="s">
        <v>156</v>
      </c>
      <c r="G554" s="336">
        <v>196</v>
      </c>
      <c r="H554" s="337"/>
    </row>
    <row r="555" spans="1:8" ht="16.5">
      <c r="A555" s="334" t="s">
        <v>1284</v>
      </c>
      <c r="B555" s="334" t="s">
        <v>1285</v>
      </c>
      <c r="C555" s="334" t="s">
        <v>221</v>
      </c>
      <c r="D555" s="334" t="s">
        <v>222</v>
      </c>
      <c r="E555" s="335">
        <v>600</v>
      </c>
      <c r="F555" s="334" t="s">
        <v>156</v>
      </c>
      <c r="G555" s="336">
        <v>196</v>
      </c>
      <c r="H555" s="337"/>
    </row>
    <row r="556" spans="1:8" ht="16.5">
      <c r="A556" s="334" t="s">
        <v>1286</v>
      </c>
      <c r="B556" s="334" t="s">
        <v>1287</v>
      </c>
      <c r="C556" s="334" t="s">
        <v>221</v>
      </c>
      <c r="D556" s="334" t="s">
        <v>222</v>
      </c>
      <c r="E556" s="335">
        <v>610</v>
      </c>
      <c r="F556" s="334" t="s">
        <v>453</v>
      </c>
      <c r="G556" s="336">
        <v>216</v>
      </c>
      <c r="H556" s="337"/>
    </row>
    <row r="557" spans="1:8" ht="16.5">
      <c r="A557" s="334" t="s">
        <v>1288</v>
      </c>
      <c r="B557" s="334" t="s">
        <v>1289</v>
      </c>
      <c r="C557" s="334" t="s">
        <v>221</v>
      </c>
      <c r="D557" s="334" t="s">
        <v>222</v>
      </c>
      <c r="E557" s="335">
        <v>600</v>
      </c>
      <c r="F557" s="334" t="s">
        <v>156</v>
      </c>
      <c r="G557" s="336">
        <v>196</v>
      </c>
      <c r="H557" s="337"/>
    </row>
    <row r="558" spans="1:8" ht="16.5">
      <c r="A558" s="334" t="s">
        <v>1290</v>
      </c>
      <c r="B558" s="334" t="s">
        <v>1291</v>
      </c>
      <c r="C558" s="334" t="s">
        <v>221</v>
      </c>
      <c r="D558" s="334" t="s">
        <v>222</v>
      </c>
      <c r="E558" s="335">
        <v>600</v>
      </c>
      <c r="F558" s="334" t="s">
        <v>156</v>
      </c>
      <c r="G558" s="336">
        <v>196</v>
      </c>
      <c r="H558" s="337"/>
    </row>
    <row r="559" spans="1:8" ht="16.5">
      <c r="A559" s="334" t="s">
        <v>1292</v>
      </c>
      <c r="B559" s="334" t="s">
        <v>1293</v>
      </c>
      <c r="C559" s="334" t="s">
        <v>606</v>
      </c>
      <c r="D559" s="334" t="s">
        <v>222</v>
      </c>
      <c r="E559" s="335">
        <v>610</v>
      </c>
      <c r="F559" s="334" t="s">
        <v>453</v>
      </c>
      <c r="G559" s="336">
        <v>216</v>
      </c>
      <c r="H559" s="337"/>
    </row>
    <row r="560" spans="1:8" ht="16.5">
      <c r="A560" s="334" t="s">
        <v>1294</v>
      </c>
      <c r="B560" s="334" t="s">
        <v>1295</v>
      </c>
      <c r="C560" s="334" t="s">
        <v>606</v>
      </c>
      <c r="D560" s="334" t="s">
        <v>222</v>
      </c>
      <c r="E560" s="335">
        <v>120</v>
      </c>
      <c r="F560" s="334" t="s">
        <v>1296</v>
      </c>
      <c r="G560" s="336">
        <v>237</v>
      </c>
      <c r="H560" s="337"/>
    </row>
    <row r="561" spans="1:8" ht="16.5">
      <c r="A561" s="334" t="s">
        <v>1297</v>
      </c>
      <c r="B561" s="334" t="s">
        <v>1298</v>
      </c>
      <c r="C561" s="334" t="s">
        <v>221</v>
      </c>
      <c r="D561" s="334" t="s">
        <v>222</v>
      </c>
      <c r="E561" s="335">
        <v>600</v>
      </c>
      <c r="F561" s="334" t="s">
        <v>156</v>
      </c>
      <c r="G561" s="336">
        <v>196</v>
      </c>
      <c r="H561" s="337"/>
    </row>
    <row r="562" spans="1:8" ht="16.5">
      <c r="A562" s="334" t="s">
        <v>1299</v>
      </c>
      <c r="B562" s="334" t="s">
        <v>1300</v>
      </c>
      <c r="C562" s="334" t="s">
        <v>221</v>
      </c>
      <c r="D562" s="334" t="s">
        <v>222</v>
      </c>
      <c r="E562" s="335">
        <v>600</v>
      </c>
      <c r="F562" s="334" t="s">
        <v>156</v>
      </c>
      <c r="G562" s="336">
        <v>196</v>
      </c>
      <c r="H562" s="337"/>
    </row>
    <row r="563" spans="1:8" ht="16.5">
      <c r="A563" s="334" t="s">
        <v>1301</v>
      </c>
      <c r="B563" s="334" t="s">
        <v>1302</v>
      </c>
      <c r="C563" s="334" t="s">
        <v>221</v>
      </c>
      <c r="D563" s="334" t="s">
        <v>222</v>
      </c>
      <c r="E563" s="335">
        <v>600</v>
      </c>
      <c r="F563" s="334" t="s">
        <v>156</v>
      </c>
      <c r="G563" s="336">
        <v>196</v>
      </c>
      <c r="H563" s="337"/>
    </row>
    <row r="564" spans="1:8" ht="16.5">
      <c r="A564" s="334" t="s">
        <v>1303</v>
      </c>
      <c r="B564" s="334" t="s">
        <v>1304</v>
      </c>
      <c r="C564" s="334" t="s">
        <v>221</v>
      </c>
      <c r="D564" s="334" t="s">
        <v>222</v>
      </c>
      <c r="E564" s="335">
        <v>600</v>
      </c>
      <c r="F564" s="334" t="s">
        <v>156</v>
      </c>
      <c r="G564" s="336">
        <v>196</v>
      </c>
      <c r="H564" s="337"/>
    </row>
    <row r="565" spans="1:8" ht="16.5">
      <c r="A565" s="334" t="s">
        <v>1305</v>
      </c>
      <c r="B565" s="334" t="s">
        <v>1306</v>
      </c>
      <c r="C565" s="334" t="s">
        <v>221</v>
      </c>
      <c r="D565" s="334" t="s">
        <v>222</v>
      </c>
      <c r="E565" s="335">
        <v>600</v>
      </c>
      <c r="F565" s="334" t="s">
        <v>156</v>
      </c>
      <c r="G565" s="336">
        <v>196</v>
      </c>
      <c r="H565" s="337"/>
    </row>
    <row r="566" spans="1:8" ht="16.5">
      <c r="A566" s="334" t="s">
        <v>1307</v>
      </c>
      <c r="B566" s="334" t="s">
        <v>1308</v>
      </c>
      <c r="C566" s="334" t="s">
        <v>221</v>
      </c>
      <c r="D566" s="334" t="s">
        <v>222</v>
      </c>
      <c r="E566" s="335">
        <v>600</v>
      </c>
      <c r="F566" s="334" t="s">
        <v>156</v>
      </c>
      <c r="G566" s="336">
        <v>196</v>
      </c>
      <c r="H566" s="337"/>
    </row>
    <row r="567" spans="1:8" ht="16.5">
      <c r="A567" s="334" t="s">
        <v>1309</v>
      </c>
      <c r="B567" s="334" t="s">
        <v>1310</v>
      </c>
      <c r="C567" s="334" t="s">
        <v>221</v>
      </c>
      <c r="D567" s="334" t="s">
        <v>222</v>
      </c>
      <c r="E567" s="335">
        <v>600</v>
      </c>
      <c r="F567" s="334" t="s">
        <v>156</v>
      </c>
      <c r="G567" s="336">
        <v>196</v>
      </c>
      <c r="H567" s="337"/>
    </row>
    <row r="568" spans="1:8" ht="16.5">
      <c r="A568" s="334" t="s">
        <v>1311</v>
      </c>
      <c r="B568" s="334" t="s">
        <v>1312</v>
      </c>
      <c r="C568" s="334" t="s">
        <v>221</v>
      </c>
      <c r="D568" s="334" t="s">
        <v>222</v>
      </c>
      <c r="E568" s="335">
        <v>600</v>
      </c>
      <c r="F568" s="334" t="s">
        <v>156</v>
      </c>
      <c r="G568" s="336">
        <v>196</v>
      </c>
      <c r="H568" s="337"/>
    </row>
    <row r="569" spans="1:8" ht="16.5">
      <c r="A569" s="334" t="s">
        <v>1313</v>
      </c>
      <c r="B569" s="334" t="s">
        <v>1314</v>
      </c>
      <c r="C569" s="334" t="s">
        <v>221</v>
      </c>
      <c r="D569" s="334" t="s">
        <v>222</v>
      </c>
      <c r="E569" s="335">
        <v>600</v>
      </c>
      <c r="F569" s="334" t="s">
        <v>156</v>
      </c>
      <c r="G569" s="336">
        <v>196</v>
      </c>
      <c r="H569" s="337"/>
    </row>
    <row r="570" spans="1:8" ht="16.5">
      <c r="A570" s="334" t="s">
        <v>1315</v>
      </c>
      <c r="B570" s="334" t="s">
        <v>1316</v>
      </c>
      <c r="C570" s="334" t="s">
        <v>221</v>
      </c>
      <c r="D570" s="334" t="s">
        <v>222</v>
      </c>
      <c r="E570" s="335">
        <v>600</v>
      </c>
      <c r="F570" s="334" t="s">
        <v>156</v>
      </c>
      <c r="G570" s="336">
        <v>196</v>
      </c>
      <c r="H570" s="337"/>
    </row>
    <row r="571" spans="1:8" ht="16.5">
      <c r="A571" s="334" t="s">
        <v>1317</v>
      </c>
      <c r="B571" s="334" t="s">
        <v>1318</v>
      </c>
      <c r="C571" s="334" t="s">
        <v>1317</v>
      </c>
      <c r="D571" s="334" t="s">
        <v>222</v>
      </c>
      <c r="E571" s="335">
        <v>600</v>
      </c>
      <c r="F571" s="334" t="s">
        <v>156</v>
      </c>
      <c r="G571" s="336">
        <v>196</v>
      </c>
      <c r="H571" s="337"/>
    </row>
    <row r="572" spans="1:8" ht="16.5">
      <c r="A572" s="334" t="s">
        <v>1319</v>
      </c>
      <c r="B572" s="334" t="s">
        <v>1320</v>
      </c>
      <c r="C572" s="334" t="s">
        <v>1317</v>
      </c>
      <c r="D572" s="334" t="s">
        <v>222</v>
      </c>
      <c r="E572" s="335">
        <v>600</v>
      </c>
      <c r="F572" s="334" t="s">
        <v>156</v>
      </c>
      <c r="G572" s="336">
        <v>196</v>
      </c>
      <c r="H572" s="337"/>
    </row>
    <row r="573" spans="1:8" ht="16.5">
      <c r="A573" s="334" t="s">
        <v>1321</v>
      </c>
      <c r="B573" s="334" t="s">
        <v>1322</v>
      </c>
      <c r="C573" s="334" t="s">
        <v>1317</v>
      </c>
      <c r="D573" s="334" t="s">
        <v>222</v>
      </c>
      <c r="E573" s="335">
        <v>600</v>
      </c>
      <c r="F573" s="334" t="s">
        <v>156</v>
      </c>
      <c r="G573" s="336">
        <v>196</v>
      </c>
      <c r="H573" s="337"/>
    </row>
    <row r="574" spans="1:8" ht="16.5">
      <c r="A574" s="334" t="s">
        <v>1323</v>
      </c>
      <c r="B574" s="334" t="s">
        <v>1324</v>
      </c>
      <c r="C574" s="334" t="s">
        <v>221</v>
      </c>
      <c r="D574" s="334" t="s">
        <v>222</v>
      </c>
      <c r="E574" s="335">
        <v>600</v>
      </c>
      <c r="F574" s="334" t="s">
        <v>156</v>
      </c>
      <c r="G574" s="336">
        <v>196</v>
      </c>
      <c r="H574" s="337"/>
    </row>
    <row r="575" spans="1:8" ht="16.5">
      <c r="A575" s="334" t="s">
        <v>1325</v>
      </c>
      <c r="B575" s="334" t="s">
        <v>1326</v>
      </c>
      <c r="C575" s="334" t="s">
        <v>221</v>
      </c>
      <c r="D575" s="334" t="s">
        <v>222</v>
      </c>
      <c r="E575" s="335">
        <v>600</v>
      </c>
      <c r="F575" s="334" t="s">
        <v>156</v>
      </c>
      <c r="G575" s="336">
        <v>196</v>
      </c>
      <c r="H575" s="337"/>
    </row>
    <row r="576" spans="1:8" ht="16.5">
      <c r="A576" s="334" t="s">
        <v>1327</v>
      </c>
      <c r="B576" s="334" t="s">
        <v>1328</v>
      </c>
      <c r="C576" s="334" t="s">
        <v>221</v>
      </c>
      <c r="D576" s="334" t="s">
        <v>222</v>
      </c>
      <c r="E576" s="335">
        <v>600</v>
      </c>
      <c r="F576" s="334" t="s">
        <v>156</v>
      </c>
      <c r="G576" s="336">
        <v>196</v>
      </c>
      <c r="H576" s="337"/>
    </row>
    <row r="577" spans="1:8" ht="16.5">
      <c r="A577" s="334" t="s">
        <v>1329</v>
      </c>
      <c r="B577" s="334" t="s">
        <v>1330</v>
      </c>
      <c r="C577" s="334" t="s">
        <v>221</v>
      </c>
      <c r="D577" s="334" t="s">
        <v>222</v>
      </c>
      <c r="E577" s="335">
        <v>600</v>
      </c>
      <c r="F577" s="334" t="s">
        <v>156</v>
      </c>
      <c r="G577" s="336">
        <v>196</v>
      </c>
      <c r="H577" s="337"/>
    </row>
    <row r="578" spans="1:8" ht="16.5">
      <c r="A578" s="334" t="s">
        <v>1331</v>
      </c>
      <c r="B578" s="334" t="s">
        <v>1332</v>
      </c>
      <c r="C578" s="334" t="s">
        <v>221</v>
      </c>
      <c r="D578" s="334" t="s">
        <v>222</v>
      </c>
      <c r="E578" s="335">
        <v>600</v>
      </c>
      <c r="F578" s="334" t="s">
        <v>156</v>
      </c>
      <c r="G578" s="336">
        <v>196</v>
      </c>
      <c r="H578" s="337"/>
    </row>
    <row r="579" spans="1:8" ht="16.5">
      <c r="A579" s="334" t="s">
        <v>1333</v>
      </c>
      <c r="B579" s="334" t="s">
        <v>1334</v>
      </c>
      <c r="C579" s="334" t="s">
        <v>221</v>
      </c>
      <c r="D579" s="334" t="s">
        <v>222</v>
      </c>
      <c r="E579" s="335">
        <v>600</v>
      </c>
      <c r="F579" s="334" t="s">
        <v>156</v>
      </c>
      <c r="G579" s="336">
        <v>196</v>
      </c>
      <c r="H579" s="337"/>
    </row>
    <row r="580" spans="1:8" ht="16.5">
      <c r="A580" s="334" t="s">
        <v>1335</v>
      </c>
      <c r="B580" s="334" t="s">
        <v>1336</v>
      </c>
      <c r="C580" s="334" t="s">
        <v>221</v>
      </c>
      <c r="D580" s="334" t="s">
        <v>222</v>
      </c>
      <c r="E580" s="335">
        <v>600</v>
      </c>
      <c r="F580" s="334" t="s">
        <v>156</v>
      </c>
      <c r="G580" s="336">
        <v>196</v>
      </c>
      <c r="H580" s="337"/>
    </row>
    <row r="581" spans="1:8" ht="16.5">
      <c r="A581" s="334" t="s">
        <v>1337</v>
      </c>
      <c r="B581" s="334" t="s">
        <v>1338</v>
      </c>
      <c r="C581" s="334" t="s">
        <v>221</v>
      </c>
      <c r="D581" s="334" t="s">
        <v>222</v>
      </c>
      <c r="E581" s="335">
        <v>600</v>
      </c>
      <c r="F581" s="334" t="s">
        <v>156</v>
      </c>
      <c r="G581" s="336">
        <v>196</v>
      </c>
      <c r="H581" s="337"/>
    </row>
    <row r="582" spans="1:8">
      <c r="A582" s="334" t="s">
        <v>1339</v>
      </c>
      <c r="B582" s="334" t="s">
        <v>1340</v>
      </c>
      <c r="C582" s="334" t="s">
        <v>147</v>
      </c>
      <c r="D582" s="334">
        <v>97</v>
      </c>
      <c r="E582" s="335">
        <v>100</v>
      </c>
      <c r="F582" s="334" t="s">
        <v>148</v>
      </c>
      <c r="G582" s="336">
        <v>245</v>
      </c>
      <c r="H582" s="337"/>
    </row>
    <row r="583" spans="1:8">
      <c r="A583" s="334" t="s">
        <v>1341</v>
      </c>
      <c r="B583" s="334" t="s">
        <v>1342</v>
      </c>
      <c r="C583" s="334" t="s">
        <v>147</v>
      </c>
      <c r="D583" s="334">
        <v>97</v>
      </c>
      <c r="E583" s="335">
        <v>100</v>
      </c>
      <c r="F583" s="334" t="s">
        <v>148</v>
      </c>
      <c r="G583" s="336">
        <v>245</v>
      </c>
      <c r="H583" s="337"/>
    </row>
    <row r="584" spans="1:8">
      <c r="A584" s="334" t="s">
        <v>1343</v>
      </c>
      <c r="B584" s="334" t="s">
        <v>1344</v>
      </c>
      <c r="C584" s="334" t="s">
        <v>147</v>
      </c>
      <c r="D584" s="334">
        <v>97</v>
      </c>
      <c r="E584" s="335">
        <v>100</v>
      </c>
      <c r="F584" s="334" t="s">
        <v>148</v>
      </c>
      <c r="G584" s="336">
        <v>245</v>
      </c>
      <c r="H584" s="337"/>
    </row>
    <row r="585" spans="1:8">
      <c r="A585" s="334" t="s">
        <v>1345</v>
      </c>
      <c r="B585" s="334" t="s">
        <v>1346</v>
      </c>
      <c r="C585" s="334" t="s">
        <v>166</v>
      </c>
      <c r="D585" s="334">
        <v>60</v>
      </c>
      <c r="E585" s="335">
        <v>100</v>
      </c>
      <c r="F585" s="334" t="s">
        <v>148</v>
      </c>
      <c r="G585" s="336">
        <v>245</v>
      </c>
      <c r="H585" s="337"/>
    </row>
    <row r="586" spans="1:8">
      <c r="A586" s="334" t="s">
        <v>1347</v>
      </c>
      <c r="B586" s="334" t="s">
        <v>1348</v>
      </c>
      <c r="C586" s="334" t="s">
        <v>147</v>
      </c>
      <c r="D586" s="334">
        <v>97</v>
      </c>
      <c r="E586" s="335">
        <v>100</v>
      </c>
      <c r="F586" s="334" t="s">
        <v>148</v>
      </c>
      <c r="G586" s="336">
        <v>245</v>
      </c>
      <c r="H586" s="337"/>
    </row>
    <row r="587" spans="1:8">
      <c r="A587" s="334" t="s">
        <v>1349</v>
      </c>
      <c r="B587" s="334" t="s">
        <v>1350</v>
      </c>
      <c r="C587" s="334" t="s">
        <v>166</v>
      </c>
      <c r="D587" s="334">
        <v>60</v>
      </c>
      <c r="E587" s="335">
        <v>100</v>
      </c>
      <c r="F587" s="334" t="s">
        <v>148</v>
      </c>
      <c r="G587" s="336">
        <v>245</v>
      </c>
      <c r="H587" s="337"/>
    </row>
    <row r="588" spans="1:8">
      <c r="A588" s="334" t="s">
        <v>1351</v>
      </c>
      <c r="B588" s="334" t="s">
        <v>1352</v>
      </c>
      <c r="C588" s="334" t="s">
        <v>166</v>
      </c>
      <c r="D588" s="334">
        <v>60</v>
      </c>
      <c r="E588" s="335">
        <v>100</v>
      </c>
      <c r="F588" s="334" t="s">
        <v>148</v>
      </c>
      <c r="G588" s="336">
        <v>245</v>
      </c>
      <c r="H588" s="337"/>
    </row>
    <row r="589" spans="1:8">
      <c r="A589" s="334" t="s">
        <v>1353</v>
      </c>
      <c r="B589" s="334" t="s">
        <v>1354</v>
      </c>
      <c r="C589" s="334" t="s">
        <v>166</v>
      </c>
      <c r="D589" s="334">
        <v>60</v>
      </c>
      <c r="E589" s="335">
        <v>100</v>
      </c>
      <c r="F589" s="334" t="s">
        <v>148</v>
      </c>
      <c r="G589" s="336">
        <v>245</v>
      </c>
      <c r="H589" s="337"/>
    </row>
    <row r="590" spans="1:8" ht="16.5">
      <c r="A590" s="334" t="s">
        <v>1355</v>
      </c>
      <c r="B590" s="334" t="s">
        <v>1356</v>
      </c>
      <c r="C590" s="334" t="s">
        <v>221</v>
      </c>
      <c r="D590" s="334" t="s">
        <v>222</v>
      </c>
      <c r="E590" s="335">
        <v>600</v>
      </c>
      <c r="F590" s="334" t="s">
        <v>156</v>
      </c>
      <c r="G590" s="336">
        <v>196</v>
      </c>
      <c r="H590" s="337"/>
    </row>
    <row r="591" spans="1:8">
      <c r="A591" s="334" t="s">
        <v>1357</v>
      </c>
      <c r="B591" s="334" t="s">
        <v>1358</v>
      </c>
      <c r="C591" s="334" t="s">
        <v>166</v>
      </c>
      <c r="D591" s="334">
        <v>60</v>
      </c>
      <c r="E591" s="335">
        <v>100</v>
      </c>
      <c r="F591" s="334" t="s">
        <v>148</v>
      </c>
      <c r="G591" s="336">
        <v>245</v>
      </c>
      <c r="H591" s="337"/>
    </row>
    <row r="592" spans="1:8">
      <c r="A592" s="334" t="s">
        <v>1359</v>
      </c>
      <c r="B592" s="334" t="s">
        <v>1360</v>
      </c>
      <c r="C592" s="334" t="s">
        <v>225</v>
      </c>
      <c r="D592" s="334">
        <v>97</v>
      </c>
      <c r="E592" s="335">
        <v>100</v>
      </c>
      <c r="F592" s="334" t="s">
        <v>148</v>
      </c>
      <c r="G592" s="336">
        <v>245</v>
      </c>
      <c r="H592" s="337"/>
    </row>
    <row r="593" spans="1:8">
      <c r="A593" s="334" t="s">
        <v>1361</v>
      </c>
      <c r="B593" s="334" t="s">
        <v>1362</v>
      </c>
      <c r="C593" s="334" t="s">
        <v>147</v>
      </c>
      <c r="D593" s="334">
        <v>97</v>
      </c>
      <c r="E593" s="335">
        <v>100</v>
      </c>
      <c r="F593" s="334" t="s">
        <v>148</v>
      </c>
      <c r="G593" s="336">
        <v>245</v>
      </c>
      <c r="H593" s="337"/>
    </row>
    <row r="594" spans="1:8">
      <c r="A594" s="334" t="s">
        <v>1363</v>
      </c>
      <c r="B594" s="334" t="s">
        <v>1364</v>
      </c>
      <c r="C594" s="334" t="s">
        <v>261</v>
      </c>
      <c r="D594" s="334">
        <v>60</v>
      </c>
      <c r="E594" s="335">
        <v>490</v>
      </c>
      <c r="F594" s="334" t="s">
        <v>262</v>
      </c>
      <c r="G594" s="336">
        <v>188</v>
      </c>
      <c r="H594" s="337"/>
    </row>
    <row r="595" spans="1:8">
      <c r="A595" s="334" t="s">
        <v>1365</v>
      </c>
      <c r="B595" s="334" t="s">
        <v>1366</v>
      </c>
      <c r="C595" s="334" t="s">
        <v>166</v>
      </c>
      <c r="D595" s="334">
        <v>60</v>
      </c>
      <c r="E595" s="335">
        <v>100</v>
      </c>
      <c r="F595" s="334" t="s">
        <v>148</v>
      </c>
      <c r="G595" s="336">
        <v>245</v>
      </c>
      <c r="H595" s="337"/>
    </row>
    <row r="596" spans="1:8">
      <c r="A596" s="334" t="s">
        <v>1367</v>
      </c>
      <c r="B596" s="334" t="s">
        <v>1368</v>
      </c>
      <c r="C596" s="334" t="s">
        <v>147</v>
      </c>
      <c r="D596" s="334">
        <v>97</v>
      </c>
      <c r="E596" s="335">
        <v>100</v>
      </c>
      <c r="F596" s="334" t="s">
        <v>148</v>
      </c>
      <c r="G596" s="336">
        <v>245</v>
      </c>
      <c r="H596" s="337"/>
    </row>
    <row r="597" spans="1:8">
      <c r="A597" s="334" t="s">
        <v>1369</v>
      </c>
      <c r="B597" s="334" t="s">
        <v>1370</v>
      </c>
      <c r="C597" s="334" t="s">
        <v>147</v>
      </c>
      <c r="D597" s="334">
        <v>97</v>
      </c>
      <c r="E597" s="335">
        <v>100</v>
      </c>
      <c r="F597" s="334" t="s">
        <v>148</v>
      </c>
      <c r="G597" s="336">
        <v>245</v>
      </c>
      <c r="H597" s="337"/>
    </row>
    <row r="598" spans="1:8">
      <c r="A598" s="334" t="s">
        <v>1371</v>
      </c>
      <c r="B598" s="334" t="s">
        <v>1372</v>
      </c>
      <c r="C598" s="334" t="s">
        <v>166</v>
      </c>
      <c r="D598" s="334">
        <v>60</v>
      </c>
      <c r="E598" s="335">
        <v>100</v>
      </c>
      <c r="F598" s="334" t="s">
        <v>148</v>
      </c>
      <c r="G598" s="336">
        <v>245</v>
      </c>
      <c r="H598" s="33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8"/>
  <sheetViews>
    <sheetView topLeftCell="B1" workbookViewId="0">
      <selection activeCell="C1" sqref="C1"/>
    </sheetView>
  </sheetViews>
  <sheetFormatPr defaultRowHeight="12.75"/>
  <cols>
    <col min="1" max="1" width="11.25" style="372" hidden="1" customWidth="1"/>
    <col min="2" max="2" width="31.25" style="372" customWidth="1"/>
    <col min="3" max="3" width="9" style="372" customWidth="1"/>
    <col min="4" max="4" width="11.25" style="372" customWidth="1"/>
  </cols>
  <sheetData>
    <row r="1" spans="1:4" ht="30">
      <c r="A1" s="369" t="s">
        <v>138</v>
      </c>
      <c r="B1" s="369" t="s">
        <v>1447</v>
      </c>
      <c r="C1" s="369" t="s">
        <v>1449</v>
      </c>
      <c r="D1" s="369" t="s">
        <v>1448</v>
      </c>
    </row>
    <row r="2" spans="1:4">
      <c r="A2" s="370" t="s">
        <v>145</v>
      </c>
      <c r="B2" s="370" t="s">
        <v>146</v>
      </c>
      <c r="C2" s="371">
        <v>100</v>
      </c>
      <c r="D2" s="370" t="s">
        <v>145</v>
      </c>
    </row>
    <row r="3" spans="1:4">
      <c r="A3" s="370" t="s">
        <v>149</v>
      </c>
      <c r="B3" s="370" t="s">
        <v>150</v>
      </c>
      <c r="C3" s="371">
        <v>100</v>
      </c>
      <c r="D3" s="370" t="s">
        <v>149</v>
      </c>
    </row>
    <row r="4" spans="1:4">
      <c r="A4" s="370" t="s">
        <v>151</v>
      </c>
      <c r="B4" s="370" t="s">
        <v>152</v>
      </c>
      <c r="C4" s="371">
        <v>100</v>
      </c>
      <c r="D4" s="370" t="s">
        <v>151</v>
      </c>
    </row>
    <row r="5" spans="1:4">
      <c r="A5" s="370" t="s">
        <v>153</v>
      </c>
      <c r="B5" s="370" t="s">
        <v>154</v>
      </c>
      <c r="C5" s="371">
        <v>600</v>
      </c>
      <c r="D5" s="370" t="s">
        <v>153</v>
      </c>
    </row>
    <row r="6" spans="1:4">
      <c r="A6" s="370" t="s">
        <v>157</v>
      </c>
      <c r="B6" s="370" t="s">
        <v>158</v>
      </c>
      <c r="C6" s="371">
        <v>600</v>
      </c>
      <c r="D6" s="370" t="s">
        <v>157</v>
      </c>
    </row>
    <row r="7" spans="1:4">
      <c r="A7" s="370" t="s">
        <v>159</v>
      </c>
      <c r="B7" s="370" t="s">
        <v>160</v>
      </c>
      <c r="C7" s="371">
        <v>600</v>
      </c>
      <c r="D7" s="370" t="s">
        <v>159</v>
      </c>
    </row>
    <row r="8" spans="1:4">
      <c r="A8" s="370" t="s">
        <v>161</v>
      </c>
      <c r="B8" s="370" t="s">
        <v>162</v>
      </c>
      <c r="C8" s="371">
        <v>140</v>
      </c>
      <c r="D8" s="370" t="s">
        <v>161</v>
      </c>
    </row>
    <row r="9" spans="1:4">
      <c r="A9" s="370" t="s">
        <v>164</v>
      </c>
      <c r="B9" s="370" t="s">
        <v>165</v>
      </c>
      <c r="C9" s="371">
        <v>100</v>
      </c>
      <c r="D9" s="370" t="s">
        <v>164</v>
      </c>
    </row>
    <row r="10" spans="1:4">
      <c r="A10" s="370" t="s">
        <v>167</v>
      </c>
      <c r="B10" s="370" t="s">
        <v>168</v>
      </c>
      <c r="C10" s="371">
        <v>100</v>
      </c>
      <c r="D10" s="370" t="s">
        <v>167</v>
      </c>
    </row>
    <row r="11" spans="1:4">
      <c r="A11" s="370" t="s">
        <v>169</v>
      </c>
      <c r="B11" s="370" t="s">
        <v>170</v>
      </c>
      <c r="C11" s="371">
        <v>100</v>
      </c>
      <c r="D11" s="370" t="s">
        <v>169</v>
      </c>
    </row>
    <row r="12" spans="1:4">
      <c r="A12" s="370" t="s">
        <v>171</v>
      </c>
      <c r="B12" s="370" t="s">
        <v>172</v>
      </c>
      <c r="C12" s="371">
        <v>100</v>
      </c>
      <c r="D12" s="370" t="s">
        <v>171</v>
      </c>
    </row>
    <row r="13" spans="1:4">
      <c r="A13" s="370" t="s">
        <v>173</v>
      </c>
      <c r="B13" s="370" t="s">
        <v>174</v>
      </c>
      <c r="C13" s="371">
        <v>140</v>
      </c>
      <c r="D13" s="370" t="s">
        <v>173</v>
      </c>
    </row>
    <row r="14" spans="1:4">
      <c r="A14" s="370" t="s">
        <v>175</v>
      </c>
      <c r="B14" s="370" t="s">
        <v>176</v>
      </c>
      <c r="C14" s="371">
        <v>100</v>
      </c>
      <c r="D14" s="370" t="s">
        <v>175</v>
      </c>
    </row>
    <row r="15" spans="1:4">
      <c r="A15" s="370" t="s">
        <v>177</v>
      </c>
      <c r="B15" s="370" t="s">
        <v>178</v>
      </c>
      <c r="C15" s="371">
        <v>140</v>
      </c>
      <c r="D15" s="370" t="s">
        <v>177</v>
      </c>
    </row>
    <row r="16" spans="1:4">
      <c r="A16" s="370" t="s">
        <v>179</v>
      </c>
      <c r="B16" s="370" t="s">
        <v>180</v>
      </c>
      <c r="C16" s="371">
        <v>100</v>
      </c>
      <c r="D16" s="370" t="s">
        <v>179</v>
      </c>
    </row>
    <row r="17" spans="1:4">
      <c r="A17" s="370" t="s">
        <v>181</v>
      </c>
      <c r="B17" s="370" t="s">
        <v>182</v>
      </c>
      <c r="C17" s="371">
        <v>210</v>
      </c>
      <c r="D17" s="370" t="s">
        <v>181</v>
      </c>
    </row>
    <row r="18" spans="1:4">
      <c r="A18" s="370" t="s">
        <v>184</v>
      </c>
      <c r="B18" s="370" t="s">
        <v>185</v>
      </c>
      <c r="C18" s="371">
        <v>355</v>
      </c>
      <c r="D18" s="370" t="s">
        <v>184</v>
      </c>
    </row>
    <row r="19" spans="1:4">
      <c r="A19" s="370" t="s">
        <v>187</v>
      </c>
      <c r="B19" s="370" t="s">
        <v>188</v>
      </c>
      <c r="C19" s="371">
        <v>210</v>
      </c>
      <c r="D19" s="370" t="s">
        <v>187</v>
      </c>
    </row>
    <row r="20" spans="1:4">
      <c r="A20" s="370" t="s">
        <v>189</v>
      </c>
      <c r="B20" s="370" t="s">
        <v>190</v>
      </c>
      <c r="C20" s="371">
        <v>100</v>
      </c>
      <c r="D20" s="370" t="s">
        <v>189</v>
      </c>
    </row>
    <row r="21" spans="1:4">
      <c r="A21" s="370" t="s">
        <v>191</v>
      </c>
      <c r="B21" s="370" t="s">
        <v>192</v>
      </c>
      <c r="C21" s="371">
        <v>100</v>
      </c>
      <c r="D21" s="370" t="s">
        <v>191</v>
      </c>
    </row>
    <row r="22" spans="1:4">
      <c r="A22" s="370" t="s">
        <v>193</v>
      </c>
      <c r="B22" s="370" t="s">
        <v>194</v>
      </c>
      <c r="C22" s="371">
        <v>355</v>
      </c>
      <c r="D22" s="370" t="s">
        <v>193</v>
      </c>
    </row>
    <row r="23" spans="1:4">
      <c r="A23" s="370" t="s">
        <v>195</v>
      </c>
      <c r="B23" s="370" t="s">
        <v>196</v>
      </c>
      <c r="C23" s="371">
        <v>210</v>
      </c>
      <c r="D23" s="370" t="s">
        <v>195</v>
      </c>
    </row>
    <row r="24" spans="1:4">
      <c r="A24" s="370" t="s">
        <v>197</v>
      </c>
      <c r="B24" s="370" t="s">
        <v>198</v>
      </c>
      <c r="C24" s="371">
        <v>100</v>
      </c>
      <c r="D24" s="370" t="s">
        <v>197</v>
      </c>
    </row>
    <row r="25" spans="1:4">
      <c r="A25" s="370" t="s">
        <v>199</v>
      </c>
      <c r="B25" s="370" t="s">
        <v>200</v>
      </c>
      <c r="C25" s="371">
        <v>100</v>
      </c>
      <c r="D25" s="370" t="s">
        <v>199</v>
      </c>
    </row>
    <row r="26" spans="1:4">
      <c r="A26" s="370" t="s">
        <v>201</v>
      </c>
      <c r="B26" s="370" t="s">
        <v>202</v>
      </c>
      <c r="C26" s="371">
        <v>100</v>
      </c>
      <c r="D26" s="370" t="s">
        <v>201</v>
      </c>
    </row>
    <row r="27" spans="1:4">
      <c r="A27" s="370" t="s">
        <v>203</v>
      </c>
      <c r="B27" s="370" t="s">
        <v>204</v>
      </c>
      <c r="C27" s="371">
        <v>100</v>
      </c>
      <c r="D27" s="370" t="s">
        <v>203</v>
      </c>
    </row>
    <row r="28" spans="1:4">
      <c r="A28" s="370" t="s">
        <v>205</v>
      </c>
      <c r="B28" s="370" t="s">
        <v>206</v>
      </c>
      <c r="C28" s="371">
        <v>100</v>
      </c>
      <c r="D28" s="370" t="s">
        <v>205</v>
      </c>
    </row>
    <row r="29" spans="1:4">
      <c r="A29" s="370" t="s">
        <v>207</v>
      </c>
      <c r="B29" s="370" t="s">
        <v>208</v>
      </c>
      <c r="C29" s="371">
        <v>100</v>
      </c>
      <c r="D29" s="370" t="s">
        <v>207</v>
      </c>
    </row>
    <row r="30" spans="1:4">
      <c r="A30" s="370" t="s">
        <v>209</v>
      </c>
      <c r="B30" s="370" t="s">
        <v>210</v>
      </c>
      <c r="C30" s="371">
        <v>100</v>
      </c>
      <c r="D30" s="370" t="s">
        <v>209</v>
      </c>
    </row>
    <row r="31" spans="1:4">
      <c r="A31" s="370" t="s">
        <v>211</v>
      </c>
      <c r="B31" s="370" t="s">
        <v>212</v>
      </c>
      <c r="C31" s="371">
        <v>100</v>
      </c>
      <c r="D31" s="370" t="s">
        <v>211</v>
      </c>
    </row>
    <row r="32" spans="1:4">
      <c r="A32" s="370" t="s">
        <v>213</v>
      </c>
      <c r="B32" s="370" t="s">
        <v>214</v>
      </c>
      <c r="C32" s="371">
        <v>100</v>
      </c>
      <c r="D32" s="370" t="s">
        <v>213</v>
      </c>
    </row>
    <row r="33" spans="1:4">
      <c r="A33" s="370" t="s">
        <v>215</v>
      </c>
      <c r="B33" s="370" t="s">
        <v>216</v>
      </c>
      <c r="C33" s="371">
        <v>100</v>
      </c>
      <c r="D33" s="370" t="s">
        <v>215</v>
      </c>
    </row>
    <row r="34" spans="1:4">
      <c r="A34" s="370" t="s">
        <v>217</v>
      </c>
      <c r="B34" s="370" t="s">
        <v>218</v>
      </c>
      <c r="C34" s="371">
        <v>100</v>
      </c>
      <c r="D34" s="370" t="s">
        <v>217</v>
      </c>
    </row>
    <row r="35" spans="1:4">
      <c r="A35" s="370" t="s">
        <v>219</v>
      </c>
      <c r="B35" s="370" t="s">
        <v>220</v>
      </c>
      <c r="C35" s="371">
        <v>600</v>
      </c>
      <c r="D35" s="370" t="s">
        <v>219</v>
      </c>
    </row>
    <row r="36" spans="1:4">
      <c r="A36" s="370" t="s">
        <v>223</v>
      </c>
      <c r="B36" s="370" t="s">
        <v>224</v>
      </c>
      <c r="C36" s="371">
        <v>100</v>
      </c>
      <c r="D36" s="370" t="s">
        <v>223</v>
      </c>
    </row>
    <row r="37" spans="1:4">
      <c r="A37" s="370" t="s">
        <v>226</v>
      </c>
      <c r="B37" s="370" t="s">
        <v>227</v>
      </c>
      <c r="C37" s="371">
        <v>350</v>
      </c>
      <c r="D37" s="370" t="s">
        <v>226</v>
      </c>
    </row>
    <row r="38" spans="1:4">
      <c r="A38" s="370" t="s">
        <v>229</v>
      </c>
      <c r="B38" s="370" t="s">
        <v>230</v>
      </c>
      <c r="C38" s="371">
        <v>210</v>
      </c>
      <c r="D38" s="370" t="s">
        <v>229</v>
      </c>
    </row>
    <row r="39" spans="1:4">
      <c r="A39" s="370" t="s">
        <v>231</v>
      </c>
      <c r="B39" s="370" t="s">
        <v>232</v>
      </c>
      <c r="C39" s="371">
        <v>100</v>
      </c>
      <c r="D39" s="370" t="s">
        <v>231</v>
      </c>
    </row>
    <row r="40" spans="1:4">
      <c r="A40" s="370" t="s">
        <v>233</v>
      </c>
      <c r="B40" s="370" t="s">
        <v>234</v>
      </c>
      <c r="C40" s="371">
        <v>100</v>
      </c>
      <c r="D40" s="370" t="s">
        <v>233</v>
      </c>
    </row>
    <row r="41" spans="1:4">
      <c r="A41" s="370" t="s">
        <v>236</v>
      </c>
      <c r="B41" s="370" t="s">
        <v>237</v>
      </c>
      <c r="C41" s="371">
        <v>600</v>
      </c>
      <c r="D41" s="370" t="s">
        <v>236</v>
      </c>
    </row>
    <row r="42" spans="1:4">
      <c r="A42" s="370" t="s">
        <v>238</v>
      </c>
      <c r="B42" s="370" t="s">
        <v>239</v>
      </c>
      <c r="C42" s="371">
        <v>100</v>
      </c>
      <c r="D42" s="370" t="s">
        <v>238</v>
      </c>
    </row>
    <row r="43" spans="1:4">
      <c r="A43" s="370" t="s">
        <v>240</v>
      </c>
      <c r="B43" s="370" t="s">
        <v>241</v>
      </c>
      <c r="C43" s="371">
        <v>100</v>
      </c>
      <c r="D43" s="370" t="s">
        <v>240</v>
      </c>
    </row>
    <row r="44" spans="1:4">
      <c r="A44" s="370" t="s">
        <v>242</v>
      </c>
      <c r="B44" s="370" t="s">
        <v>243</v>
      </c>
      <c r="C44" s="371">
        <v>100</v>
      </c>
      <c r="D44" s="370" t="s">
        <v>242</v>
      </c>
    </row>
    <row r="45" spans="1:4">
      <c r="A45" s="370" t="s">
        <v>244</v>
      </c>
      <c r="B45" s="370" t="s">
        <v>245</v>
      </c>
      <c r="C45" s="371">
        <v>350</v>
      </c>
      <c r="D45" s="370" t="s">
        <v>244</v>
      </c>
    </row>
    <row r="46" spans="1:4">
      <c r="A46" s="370" t="s">
        <v>247</v>
      </c>
      <c r="B46" s="370" t="s">
        <v>248</v>
      </c>
      <c r="C46" s="371">
        <v>100</v>
      </c>
      <c r="D46" s="370" t="s">
        <v>247</v>
      </c>
    </row>
    <row r="47" spans="1:4">
      <c r="A47" s="370" t="s">
        <v>249</v>
      </c>
      <c r="B47" s="370" t="s">
        <v>250</v>
      </c>
      <c r="C47" s="371">
        <v>100</v>
      </c>
      <c r="D47" s="370" t="s">
        <v>249</v>
      </c>
    </row>
    <row r="48" spans="1:4">
      <c r="A48" s="370" t="s">
        <v>251</v>
      </c>
      <c r="B48" s="370" t="s">
        <v>252</v>
      </c>
      <c r="C48" s="371">
        <v>100</v>
      </c>
      <c r="D48" s="370" t="s">
        <v>251</v>
      </c>
    </row>
    <row r="49" spans="1:4">
      <c r="A49" s="370" t="s">
        <v>253</v>
      </c>
      <c r="B49" s="370" t="s">
        <v>254</v>
      </c>
      <c r="C49" s="371">
        <v>100</v>
      </c>
      <c r="D49" s="370" t="s">
        <v>253</v>
      </c>
    </row>
    <row r="50" spans="1:4">
      <c r="A50" s="370" t="s">
        <v>255</v>
      </c>
      <c r="B50" s="370" t="s">
        <v>256</v>
      </c>
      <c r="C50" s="371">
        <v>100</v>
      </c>
      <c r="D50" s="370" t="s">
        <v>255</v>
      </c>
    </row>
    <row r="51" spans="1:4">
      <c r="A51" s="370" t="s">
        <v>257</v>
      </c>
      <c r="B51" s="370" t="s">
        <v>258</v>
      </c>
      <c r="C51" s="371">
        <v>100</v>
      </c>
      <c r="D51" s="370" t="s">
        <v>257</v>
      </c>
    </row>
    <row r="52" spans="1:4">
      <c r="A52" s="370" t="s">
        <v>259</v>
      </c>
      <c r="B52" s="370" t="s">
        <v>260</v>
      </c>
      <c r="C52" s="371">
        <v>490</v>
      </c>
      <c r="D52" s="370" t="s">
        <v>259</v>
      </c>
    </row>
    <row r="53" spans="1:4">
      <c r="A53" s="370" t="s">
        <v>263</v>
      </c>
      <c r="B53" s="370" t="s">
        <v>264</v>
      </c>
      <c r="C53" s="371">
        <v>100</v>
      </c>
      <c r="D53" s="370" t="s">
        <v>263</v>
      </c>
    </row>
    <row r="54" spans="1:4">
      <c r="A54" s="370" t="s">
        <v>265</v>
      </c>
      <c r="B54" s="370" t="s">
        <v>266</v>
      </c>
      <c r="C54" s="371">
        <v>490</v>
      </c>
      <c r="D54" s="370" t="s">
        <v>265</v>
      </c>
    </row>
    <row r="55" spans="1:4">
      <c r="A55" s="370" t="s">
        <v>267</v>
      </c>
      <c r="B55" s="370" t="s">
        <v>268</v>
      </c>
      <c r="C55" s="371">
        <v>100</v>
      </c>
      <c r="D55" s="370" t="s">
        <v>267</v>
      </c>
    </row>
    <row r="56" spans="1:4">
      <c r="A56" s="370" t="s">
        <v>269</v>
      </c>
      <c r="B56" s="370" t="s">
        <v>270</v>
      </c>
      <c r="C56" s="371">
        <v>100</v>
      </c>
      <c r="D56" s="370" t="s">
        <v>269</v>
      </c>
    </row>
    <row r="57" spans="1:4">
      <c r="A57" s="370" t="s">
        <v>271</v>
      </c>
      <c r="B57" s="370" t="s">
        <v>272</v>
      </c>
      <c r="C57" s="371">
        <v>100</v>
      </c>
      <c r="D57" s="370" t="s">
        <v>271</v>
      </c>
    </row>
    <row r="58" spans="1:4">
      <c r="A58" s="370" t="s">
        <v>273</v>
      </c>
      <c r="B58" s="370" t="s">
        <v>274</v>
      </c>
      <c r="C58" s="371">
        <v>100</v>
      </c>
      <c r="D58" s="370" t="s">
        <v>273</v>
      </c>
    </row>
    <row r="59" spans="1:4">
      <c r="A59" s="370" t="s">
        <v>275</v>
      </c>
      <c r="B59" s="370" t="s">
        <v>276</v>
      </c>
      <c r="C59" s="371">
        <v>100</v>
      </c>
      <c r="D59" s="370" t="s">
        <v>275</v>
      </c>
    </row>
    <row r="60" spans="1:4">
      <c r="A60" s="370" t="s">
        <v>277</v>
      </c>
      <c r="B60" s="370" t="s">
        <v>278</v>
      </c>
      <c r="C60" s="371">
        <v>100</v>
      </c>
      <c r="D60" s="370" t="s">
        <v>277</v>
      </c>
    </row>
    <row r="61" spans="1:4">
      <c r="A61" s="370" t="s">
        <v>279</v>
      </c>
      <c r="B61" s="370" t="s">
        <v>280</v>
      </c>
      <c r="C61" s="371">
        <v>100</v>
      </c>
      <c r="D61" s="370" t="s">
        <v>279</v>
      </c>
    </row>
    <row r="62" spans="1:4">
      <c r="A62" s="370" t="s">
        <v>281</v>
      </c>
      <c r="B62" s="370" t="s">
        <v>282</v>
      </c>
      <c r="C62" s="371">
        <v>600</v>
      </c>
      <c r="D62" s="370" t="s">
        <v>281</v>
      </c>
    </row>
    <row r="63" spans="1:4">
      <c r="A63" s="370" t="s">
        <v>283</v>
      </c>
      <c r="B63" s="370" t="s">
        <v>284</v>
      </c>
      <c r="C63" s="371">
        <v>600</v>
      </c>
      <c r="D63" s="370" t="s">
        <v>283</v>
      </c>
    </row>
    <row r="64" spans="1:4">
      <c r="A64" s="370" t="s">
        <v>285</v>
      </c>
      <c r="B64" s="370" t="s">
        <v>286</v>
      </c>
      <c r="C64" s="371">
        <v>600</v>
      </c>
      <c r="D64" s="370" t="s">
        <v>285</v>
      </c>
    </row>
    <row r="65" spans="1:4">
      <c r="A65" s="370" t="s">
        <v>287</v>
      </c>
      <c r="B65" s="370" t="s">
        <v>288</v>
      </c>
      <c r="C65" s="371">
        <v>600</v>
      </c>
      <c r="D65" s="370" t="s">
        <v>287</v>
      </c>
    </row>
    <row r="66" spans="1:4">
      <c r="A66" s="370" t="s">
        <v>289</v>
      </c>
      <c r="B66" s="370" t="s">
        <v>290</v>
      </c>
      <c r="C66" s="371">
        <v>600</v>
      </c>
      <c r="D66" s="370" t="s">
        <v>289</v>
      </c>
    </row>
    <row r="67" spans="1:4">
      <c r="A67" s="370" t="s">
        <v>291</v>
      </c>
      <c r="B67" s="370" t="s">
        <v>292</v>
      </c>
      <c r="C67" s="371">
        <v>600</v>
      </c>
      <c r="D67" s="370" t="s">
        <v>291</v>
      </c>
    </row>
    <row r="68" spans="1:4">
      <c r="A68" s="370" t="s">
        <v>293</v>
      </c>
      <c r="B68" s="370" t="s">
        <v>294</v>
      </c>
      <c r="C68" s="371">
        <v>100</v>
      </c>
      <c r="D68" s="370" t="s">
        <v>293</v>
      </c>
    </row>
    <row r="69" spans="1:4">
      <c r="A69" s="370" t="s">
        <v>295</v>
      </c>
      <c r="B69" s="370" t="s">
        <v>296</v>
      </c>
      <c r="C69" s="371">
        <v>100</v>
      </c>
      <c r="D69" s="370" t="s">
        <v>295</v>
      </c>
    </row>
    <row r="70" spans="1:4">
      <c r="A70" s="370" t="s">
        <v>297</v>
      </c>
      <c r="B70" s="370" t="s">
        <v>298</v>
      </c>
      <c r="C70" s="371">
        <v>100</v>
      </c>
      <c r="D70" s="370" t="s">
        <v>297</v>
      </c>
    </row>
    <row r="71" spans="1:4">
      <c r="A71" s="370" t="s">
        <v>299</v>
      </c>
      <c r="B71" s="370" t="s">
        <v>300</v>
      </c>
      <c r="C71" s="371">
        <v>400</v>
      </c>
      <c r="D71" s="370" t="s">
        <v>299</v>
      </c>
    </row>
    <row r="72" spans="1:4">
      <c r="A72" s="370" t="s">
        <v>302</v>
      </c>
      <c r="B72" s="370" t="s">
        <v>303</v>
      </c>
      <c r="C72" s="371">
        <v>130</v>
      </c>
      <c r="D72" s="370" t="s">
        <v>302</v>
      </c>
    </row>
    <row r="73" spans="1:4">
      <c r="A73" s="370" t="s">
        <v>305</v>
      </c>
      <c r="B73" s="370" t="s">
        <v>306</v>
      </c>
      <c r="C73" s="371">
        <v>130</v>
      </c>
      <c r="D73" s="370" t="s">
        <v>305</v>
      </c>
    </row>
    <row r="74" spans="1:4">
      <c r="A74" s="370" t="s">
        <v>307</v>
      </c>
      <c r="B74" s="370" t="s">
        <v>308</v>
      </c>
      <c r="C74" s="371">
        <v>130</v>
      </c>
      <c r="D74" s="370" t="s">
        <v>307</v>
      </c>
    </row>
    <row r="75" spans="1:4">
      <c r="A75" s="370" t="s">
        <v>309</v>
      </c>
      <c r="B75" s="370" t="s">
        <v>310</v>
      </c>
      <c r="C75" s="371">
        <v>100</v>
      </c>
      <c r="D75" s="370" t="s">
        <v>309</v>
      </c>
    </row>
    <row r="76" spans="1:4">
      <c r="A76" s="370" t="s">
        <v>311</v>
      </c>
      <c r="B76" s="370" t="s">
        <v>312</v>
      </c>
      <c r="C76" s="371">
        <v>130</v>
      </c>
      <c r="D76" s="370" t="s">
        <v>311</v>
      </c>
    </row>
    <row r="77" spans="1:4">
      <c r="A77" s="370" t="s">
        <v>313</v>
      </c>
      <c r="B77" s="370" t="s">
        <v>314</v>
      </c>
      <c r="C77" s="371">
        <v>430</v>
      </c>
      <c r="D77" s="370" t="s">
        <v>313</v>
      </c>
    </row>
    <row r="78" spans="1:4">
      <c r="A78" s="370" t="s">
        <v>317</v>
      </c>
      <c r="B78" s="370" t="s">
        <v>318</v>
      </c>
      <c r="C78" s="371">
        <v>100</v>
      </c>
      <c r="D78" s="370" t="s">
        <v>317</v>
      </c>
    </row>
    <row r="79" spans="1:4">
      <c r="A79" s="370">
        <v>4016</v>
      </c>
      <c r="B79" s="370" t="s">
        <v>319</v>
      </c>
      <c r="C79" s="371">
        <v>415</v>
      </c>
      <c r="D79" s="370">
        <v>4016</v>
      </c>
    </row>
    <row r="80" spans="1:4">
      <c r="A80" s="370" t="s">
        <v>321</v>
      </c>
      <c r="B80" s="370" t="s">
        <v>322</v>
      </c>
      <c r="C80" s="371">
        <v>430</v>
      </c>
      <c r="D80" s="370" t="s">
        <v>321</v>
      </c>
    </row>
    <row r="81" spans="1:4">
      <c r="A81" s="370" t="s">
        <v>323</v>
      </c>
      <c r="B81" s="370" t="s">
        <v>324</v>
      </c>
      <c r="C81" s="371">
        <v>100</v>
      </c>
      <c r="D81" s="370" t="s">
        <v>323</v>
      </c>
    </row>
    <row r="82" spans="1:4">
      <c r="A82" s="370" t="s">
        <v>325</v>
      </c>
      <c r="B82" s="370" t="s">
        <v>326</v>
      </c>
      <c r="C82" s="371">
        <v>100</v>
      </c>
      <c r="D82" s="370" t="s">
        <v>325</v>
      </c>
    </row>
    <row r="83" spans="1:4">
      <c r="A83" s="370" t="s">
        <v>327</v>
      </c>
      <c r="B83" s="370" t="s">
        <v>328</v>
      </c>
      <c r="C83" s="371">
        <v>100</v>
      </c>
      <c r="D83" s="370" t="s">
        <v>327</v>
      </c>
    </row>
    <row r="84" spans="1:4">
      <c r="A84" s="370" t="s">
        <v>329</v>
      </c>
      <c r="B84" s="370" t="s">
        <v>330</v>
      </c>
      <c r="C84" s="371">
        <v>100</v>
      </c>
      <c r="D84" s="370" t="s">
        <v>329</v>
      </c>
    </row>
    <row r="85" spans="1:4">
      <c r="A85" s="370" t="s">
        <v>331</v>
      </c>
      <c r="B85" s="370" t="s">
        <v>332</v>
      </c>
      <c r="C85" s="371">
        <v>100</v>
      </c>
      <c r="D85" s="370" t="s">
        <v>331</v>
      </c>
    </row>
    <row r="86" spans="1:4">
      <c r="A86" s="370" t="s">
        <v>333</v>
      </c>
      <c r="B86" s="370" t="s">
        <v>334</v>
      </c>
      <c r="C86" s="371">
        <v>100</v>
      </c>
      <c r="D86" s="370" t="s">
        <v>333</v>
      </c>
    </row>
    <row r="87" spans="1:4">
      <c r="A87" s="370" t="s">
        <v>335</v>
      </c>
      <c r="B87" s="370" t="s">
        <v>336</v>
      </c>
      <c r="C87" s="371">
        <v>100</v>
      </c>
      <c r="D87" s="370" t="s">
        <v>335</v>
      </c>
    </row>
    <row r="88" spans="1:4">
      <c r="A88" s="370" t="s">
        <v>337</v>
      </c>
      <c r="B88" s="370" t="s">
        <v>338</v>
      </c>
      <c r="C88" s="371">
        <v>100</v>
      </c>
      <c r="D88" s="370" t="s">
        <v>337</v>
      </c>
    </row>
    <row r="89" spans="1:4">
      <c r="A89" s="370" t="s">
        <v>339</v>
      </c>
      <c r="B89" s="370" t="s">
        <v>340</v>
      </c>
      <c r="C89" s="371">
        <v>100</v>
      </c>
      <c r="D89" s="370" t="s">
        <v>339</v>
      </c>
    </row>
    <row r="90" spans="1:4">
      <c r="A90" s="370" t="s">
        <v>341</v>
      </c>
      <c r="B90" s="370" t="s">
        <v>342</v>
      </c>
      <c r="C90" s="371">
        <v>600</v>
      </c>
      <c r="D90" s="370" t="s">
        <v>341</v>
      </c>
    </row>
    <row r="91" spans="1:4">
      <c r="A91" s="370" t="s">
        <v>343</v>
      </c>
      <c r="B91" s="370" t="s">
        <v>344</v>
      </c>
      <c r="C91" s="371">
        <v>100</v>
      </c>
      <c r="D91" s="370" t="s">
        <v>343</v>
      </c>
    </row>
    <row r="92" spans="1:4">
      <c r="A92" s="370" t="s">
        <v>345</v>
      </c>
      <c r="B92" s="370" t="s">
        <v>346</v>
      </c>
      <c r="C92" s="371">
        <v>100</v>
      </c>
      <c r="D92" s="370" t="s">
        <v>345</v>
      </c>
    </row>
    <row r="93" spans="1:4">
      <c r="A93" s="370" t="s">
        <v>347</v>
      </c>
      <c r="B93" s="370" t="s">
        <v>348</v>
      </c>
      <c r="C93" s="371">
        <v>350</v>
      </c>
      <c r="D93" s="370" t="s">
        <v>347</v>
      </c>
    </row>
    <row r="94" spans="1:4">
      <c r="A94" s="370" t="s">
        <v>350</v>
      </c>
      <c r="B94" s="370" t="s">
        <v>351</v>
      </c>
      <c r="C94" s="371">
        <v>210</v>
      </c>
      <c r="D94" s="370" t="s">
        <v>350</v>
      </c>
    </row>
    <row r="95" spans="1:4">
      <c r="A95" s="370">
        <v>1758</v>
      </c>
      <c r="B95" s="370" t="s">
        <v>352</v>
      </c>
      <c r="C95" s="371">
        <v>100</v>
      </c>
      <c r="D95" s="370">
        <v>1758</v>
      </c>
    </row>
    <row r="96" spans="1:4">
      <c r="A96" s="370" t="s">
        <v>353</v>
      </c>
      <c r="B96" s="370" t="s">
        <v>354</v>
      </c>
      <c r="C96" s="371">
        <v>100</v>
      </c>
      <c r="D96" s="370" t="s">
        <v>353</v>
      </c>
    </row>
    <row r="97" spans="1:4">
      <c r="A97" s="370" t="s">
        <v>355</v>
      </c>
      <c r="B97" s="370" t="s">
        <v>356</v>
      </c>
      <c r="C97" s="371">
        <v>100</v>
      </c>
      <c r="D97" s="370" t="s">
        <v>355</v>
      </c>
    </row>
    <row r="98" spans="1:4">
      <c r="A98" s="370" t="s">
        <v>357</v>
      </c>
      <c r="B98" s="370" t="s">
        <v>358</v>
      </c>
      <c r="C98" s="371">
        <v>100</v>
      </c>
      <c r="D98" s="370" t="s">
        <v>357</v>
      </c>
    </row>
    <row r="99" spans="1:4">
      <c r="A99" s="370" t="s">
        <v>359</v>
      </c>
      <c r="B99" s="370" t="s">
        <v>360</v>
      </c>
      <c r="C99" s="371">
        <v>100</v>
      </c>
      <c r="D99" s="370" t="s">
        <v>359</v>
      </c>
    </row>
    <row r="100" spans="1:4">
      <c r="A100" s="370" t="s">
        <v>361</v>
      </c>
      <c r="B100" s="370" t="s">
        <v>362</v>
      </c>
      <c r="C100" s="371">
        <v>100</v>
      </c>
      <c r="D100" s="370" t="s">
        <v>361</v>
      </c>
    </row>
    <row r="101" spans="1:4">
      <c r="A101" s="370" t="s">
        <v>363</v>
      </c>
      <c r="B101" s="370" t="s">
        <v>364</v>
      </c>
      <c r="C101" s="371">
        <v>100</v>
      </c>
      <c r="D101" s="370" t="s">
        <v>363</v>
      </c>
    </row>
    <row r="102" spans="1:4">
      <c r="A102" s="370" t="s">
        <v>155</v>
      </c>
      <c r="B102" s="370" t="s">
        <v>365</v>
      </c>
      <c r="C102" s="371">
        <v>100</v>
      </c>
      <c r="D102" s="370" t="s">
        <v>155</v>
      </c>
    </row>
    <row r="103" spans="1:4">
      <c r="A103" s="370" t="s">
        <v>366</v>
      </c>
      <c r="B103" s="370" t="s">
        <v>367</v>
      </c>
      <c r="C103" s="371">
        <v>100</v>
      </c>
      <c r="D103" s="370" t="s">
        <v>366</v>
      </c>
    </row>
    <row r="104" spans="1:4">
      <c r="A104" s="370" t="s">
        <v>368</v>
      </c>
      <c r="B104" s="370" t="s">
        <v>369</v>
      </c>
      <c r="C104" s="371">
        <v>100</v>
      </c>
      <c r="D104" s="370" t="s">
        <v>368</v>
      </c>
    </row>
    <row r="105" spans="1:4">
      <c r="A105" s="370" t="s">
        <v>370</v>
      </c>
      <c r="B105" s="370" t="s">
        <v>371</v>
      </c>
      <c r="C105" s="371">
        <v>100</v>
      </c>
      <c r="D105" s="370" t="s">
        <v>370</v>
      </c>
    </row>
    <row r="106" spans="1:4">
      <c r="A106" s="370" t="s">
        <v>372</v>
      </c>
      <c r="B106" s="370" t="s">
        <v>373</v>
      </c>
      <c r="C106" s="371">
        <v>100</v>
      </c>
      <c r="D106" s="370" t="s">
        <v>372</v>
      </c>
    </row>
    <row r="107" spans="1:4">
      <c r="A107" s="370" t="s">
        <v>374</v>
      </c>
      <c r="B107" s="370" t="s">
        <v>375</v>
      </c>
      <c r="C107" s="371">
        <v>100</v>
      </c>
      <c r="D107" s="370" t="s">
        <v>374</v>
      </c>
    </row>
    <row r="108" spans="1:4">
      <c r="A108" s="370" t="s">
        <v>376</v>
      </c>
      <c r="B108" s="370" t="s">
        <v>377</v>
      </c>
      <c r="C108" s="371">
        <v>100</v>
      </c>
      <c r="D108" s="370" t="s">
        <v>376</v>
      </c>
    </row>
    <row r="109" spans="1:4">
      <c r="A109" s="370" t="s">
        <v>378</v>
      </c>
      <c r="B109" s="370" t="s">
        <v>379</v>
      </c>
      <c r="C109" s="371">
        <v>100</v>
      </c>
      <c r="D109" s="370" t="s">
        <v>378</v>
      </c>
    </row>
    <row r="110" spans="1:4">
      <c r="A110" s="370" t="s">
        <v>380</v>
      </c>
      <c r="B110" s="370" t="s">
        <v>381</v>
      </c>
      <c r="C110" s="371">
        <v>100</v>
      </c>
      <c r="D110" s="370" t="s">
        <v>380</v>
      </c>
    </row>
    <row r="111" spans="1:4">
      <c r="A111" s="370" t="s">
        <v>382</v>
      </c>
      <c r="B111" s="370" t="s">
        <v>383</v>
      </c>
      <c r="C111" s="371">
        <v>100</v>
      </c>
      <c r="D111" s="370" t="s">
        <v>382</v>
      </c>
    </row>
    <row r="112" spans="1:4">
      <c r="A112" s="370" t="s">
        <v>384</v>
      </c>
      <c r="B112" s="370" t="s">
        <v>385</v>
      </c>
      <c r="C112" s="371">
        <v>100</v>
      </c>
      <c r="D112" s="370" t="s">
        <v>384</v>
      </c>
    </row>
    <row r="113" spans="1:4">
      <c r="A113" s="370" t="s">
        <v>386</v>
      </c>
      <c r="B113" s="370" t="s">
        <v>387</v>
      </c>
      <c r="C113" s="371">
        <v>100</v>
      </c>
      <c r="D113" s="370" t="s">
        <v>386</v>
      </c>
    </row>
    <row r="114" spans="1:4">
      <c r="A114" s="370" t="s">
        <v>388</v>
      </c>
      <c r="B114" s="370" t="s">
        <v>389</v>
      </c>
      <c r="C114" s="371">
        <v>100</v>
      </c>
      <c r="D114" s="370" t="s">
        <v>388</v>
      </c>
    </row>
    <row r="115" spans="1:4">
      <c r="A115" s="370" t="s">
        <v>390</v>
      </c>
      <c r="B115" s="370" t="s">
        <v>391</v>
      </c>
      <c r="C115" s="371">
        <v>100</v>
      </c>
      <c r="D115" s="370" t="s">
        <v>390</v>
      </c>
    </row>
    <row r="116" spans="1:4">
      <c r="A116" s="370" t="s">
        <v>392</v>
      </c>
      <c r="B116" s="370" t="s">
        <v>393</v>
      </c>
      <c r="C116" s="371">
        <v>100</v>
      </c>
      <c r="D116" s="370" t="s">
        <v>392</v>
      </c>
    </row>
    <row r="117" spans="1:4">
      <c r="A117" s="370" t="s">
        <v>394</v>
      </c>
      <c r="B117" s="370" t="s">
        <v>395</v>
      </c>
      <c r="C117" s="371">
        <v>100</v>
      </c>
      <c r="D117" s="370" t="s">
        <v>394</v>
      </c>
    </row>
    <row r="118" spans="1:4">
      <c r="A118" s="370" t="s">
        <v>396</v>
      </c>
      <c r="B118" s="370" t="s">
        <v>397</v>
      </c>
      <c r="C118" s="371">
        <v>100</v>
      </c>
      <c r="D118" s="370" t="s">
        <v>396</v>
      </c>
    </row>
    <row r="119" spans="1:4">
      <c r="A119" s="370" t="s">
        <v>398</v>
      </c>
      <c r="B119" s="370" t="s">
        <v>399</v>
      </c>
      <c r="C119" s="371">
        <v>100</v>
      </c>
      <c r="D119" s="370" t="s">
        <v>398</v>
      </c>
    </row>
    <row r="120" spans="1:4">
      <c r="A120" s="370" t="s">
        <v>400</v>
      </c>
      <c r="B120" s="370" t="s">
        <v>401</v>
      </c>
      <c r="C120" s="371">
        <v>100</v>
      </c>
      <c r="D120" s="370" t="s">
        <v>400</v>
      </c>
    </row>
    <row r="121" spans="1:4">
      <c r="A121" s="370" t="s">
        <v>402</v>
      </c>
      <c r="B121" s="370" t="s">
        <v>403</v>
      </c>
      <c r="C121" s="371">
        <v>100</v>
      </c>
      <c r="D121" s="370" t="s">
        <v>402</v>
      </c>
    </row>
    <row r="122" spans="1:4">
      <c r="A122" s="370" t="s">
        <v>404</v>
      </c>
      <c r="B122" s="370" t="s">
        <v>405</v>
      </c>
      <c r="C122" s="371">
        <v>100</v>
      </c>
      <c r="D122" s="370" t="s">
        <v>404</v>
      </c>
    </row>
    <row r="123" spans="1:4">
      <c r="A123" s="370" t="s">
        <v>406</v>
      </c>
      <c r="B123" s="370" t="s">
        <v>407</v>
      </c>
      <c r="C123" s="371">
        <v>100</v>
      </c>
      <c r="D123" s="370" t="s">
        <v>406</v>
      </c>
    </row>
    <row r="124" spans="1:4">
      <c r="A124" s="370" t="s">
        <v>408</v>
      </c>
      <c r="B124" s="370" t="s">
        <v>409</v>
      </c>
      <c r="C124" s="371">
        <v>100</v>
      </c>
      <c r="D124" s="370" t="s">
        <v>408</v>
      </c>
    </row>
    <row r="125" spans="1:4">
      <c r="A125" s="370" t="s">
        <v>410</v>
      </c>
      <c r="B125" s="370" t="s">
        <v>411</v>
      </c>
      <c r="C125" s="371">
        <v>100</v>
      </c>
      <c r="D125" s="370" t="s">
        <v>410</v>
      </c>
    </row>
    <row r="126" spans="1:4">
      <c r="A126" s="370" t="s">
        <v>412</v>
      </c>
      <c r="B126" s="370" t="s">
        <v>413</v>
      </c>
      <c r="C126" s="371">
        <v>100</v>
      </c>
      <c r="D126" s="370" t="s">
        <v>412</v>
      </c>
    </row>
    <row r="127" spans="1:4">
      <c r="A127" s="370" t="s">
        <v>414</v>
      </c>
      <c r="B127" s="370" t="s">
        <v>415</v>
      </c>
      <c r="C127" s="371">
        <v>100</v>
      </c>
      <c r="D127" s="370" t="s">
        <v>414</v>
      </c>
    </row>
    <row r="128" spans="1:4">
      <c r="A128" s="370" t="s">
        <v>416</v>
      </c>
      <c r="B128" s="370" t="s">
        <v>417</v>
      </c>
      <c r="C128" s="371">
        <v>200</v>
      </c>
      <c r="D128" s="370" t="s">
        <v>416</v>
      </c>
    </row>
    <row r="129" spans="1:4">
      <c r="A129" s="370" t="s">
        <v>419</v>
      </c>
      <c r="B129" s="370" t="s">
        <v>420</v>
      </c>
      <c r="C129" s="371">
        <v>100</v>
      </c>
      <c r="D129" s="370" t="s">
        <v>419</v>
      </c>
    </row>
    <row r="130" spans="1:4">
      <c r="A130" s="370" t="s">
        <v>421</v>
      </c>
      <c r="B130" s="370" t="s">
        <v>422</v>
      </c>
      <c r="C130" s="371">
        <v>100</v>
      </c>
      <c r="D130" s="370" t="s">
        <v>421</v>
      </c>
    </row>
    <row r="131" spans="1:4">
      <c r="A131" s="370" t="s">
        <v>423</v>
      </c>
      <c r="B131" s="370" t="s">
        <v>424</v>
      </c>
      <c r="C131" s="371">
        <v>200</v>
      </c>
      <c r="D131" s="370" t="s">
        <v>423</v>
      </c>
    </row>
    <row r="132" spans="1:4">
      <c r="A132" s="370" t="s">
        <v>425</v>
      </c>
      <c r="B132" s="370" t="s">
        <v>426</v>
      </c>
      <c r="C132" s="371">
        <v>100</v>
      </c>
      <c r="D132" s="370" t="s">
        <v>425</v>
      </c>
    </row>
    <row r="133" spans="1:4">
      <c r="A133" s="370" t="s">
        <v>427</v>
      </c>
      <c r="B133" s="370" t="s">
        <v>428</v>
      </c>
      <c r="C133" s="371">
        <v>100</v>
      </c>
      <c r="D133" s="370" t="s">
        <v>427</v>
      </c>
    </row>
    <row r="134" spans="1:4">
      <c r="A134" s="370" t="s">
        <v>429</v>
      </c>
      <c r="B134" s="370" t="s">
        <v>430</v>
      </c>
      <c r="C134" s="371">
        <v>100</v>
      </c>
      <c r="D134" s="370" t="s">
        <v>429</v>
      </c>
    </row>
    <row r="135" spans="1:4">
      <c r="A135" s="370" t="s">
        <v>431</v>
      </c>
      <c r="B135" s="370" t="s">
        <v>432</v>
      </c>
      <c r="C135" s="371">
        <v>100</v>
      </c>
      <c r="D135" s="370" t="s">
        <v>431</v>
      </c>
    </row>
    <row r="136" spans="1:4">
      <c r="A136" s="370" t="s">
        <v>433</v>
      </c>
      <c r="B136" s="370" t="s">
        <v>434</v>
      </c>
      <c r="C136" s="371">
        <v>100</v>
      </c>
      <c r="D136" s="370" t="s">
        <v>433</v>
      </c>
    </row>
    <row r="137" spans="1:4">
      <c r="A137" s="370" t="s">
        <v>435</v>
      </c>
      <c r="B137" s="370" t="s">
        <v>436</v>
      </c>
      <c r="C137" s="371">
        <v>100</v>
      </c>
      <c r="D137" s="370" t="s">
        <v>435</v>
      </c>
    </row>
    <row r="138" spans="1:4">
      <c r="A138" s="370" t="s">
        <v>437</v>
      </c>
      <c r="B138" s="370" t="s">
        <v>438</v>
      </c>
      <c r="C138" s="371">
        <v>100</v>
      </c>
      <c r="D138" s="370" t="s">
        <v>437</v>
      </c>
    </row>
    <row r="139" spans="1:4">
      <c r="A139" s="370" t="s">
        <v>439</v>
      </c>
      <c r="B139" s="370" t="s">
        <v>440</v>
      </c>
      <c r="C139" s="371">
        <v>100</v>
      </c>
      <c r="D139" s="370" t="s">
        <v>439</v>
      </c>
    </row>
    <row r="140" spans="1:4">
      <c r="A140" s="370" t="s">
        <v>441</v>
      </c>
      <c r="B140" s="370" t="s">
        <v>442</v>
      </c>
      <c r="C140" s="371">
        <v>100</v>
      </c>
      <c r="D140" s="370" t="s">
        <v>441</v>
      </c>
    </row>
    <row r="141" spans="1:4">
      <c r="A141" s="370" t="s">
        <v>443</v>
      </c>
      <c r="B141" s="370" t="s">
        <v>444</v>
      </c>
      <c r="C141" s="371">
        <v>600</v>
      </c>
      <c r="D141" s="370" t="s">
        <v>443</v>
      </c>
    </row>
    <row r="142" spans="1:4">
      <c r="A142" s="378">
        <v>5200</v>
      </c>
      <c r="B142" s="378" t="s">
        <v>1434</v>
      </c>
      <c r="C142" s="378">
        <v>100</v>
      </c>
      <c r="D142" s="378">
        <v>5200</v>
      </c>
    </row>
    <row r="143" spans="1:4">
      <c r="A143" s="370" t="s">
        <v>447</v>
      </c>
      <c r="B143" s="370" t="s">
        <v>448</v>
      </c>
      <c r="C143" s="371">
        <v>350</v>
      </c>
      <c r="D143" s="370" t="s">
        <v>447</v>
      </c>
    </row>
    <row r="144" spans="1:4">
      <c r="A144" s="370" t="s">
        <v>449</v>
      </c>
      <c r="B144" s="370" t="s">
        <v>450</v>
      </c>
      <c r="C144" s="371">
        <v>600</v>
      </c>
      <c r="D144" s="370" t="s">
        <v>449</v>
      </c>
    </row>
    <row r="145" spans="1:4">
      <c r="A145" s="370" t="s">
        <v>451</v>
      </c>
      <c r="B145" s="370" t="s">
        <v>452</v>
      </c>
      <c r="C145" s="371">
        <v>610</v>
      </c>
      <c r="D145" s="370" t="s">
        <v>451</v>
      </c>
    </row>
    <row r="146" spans="1:4">
      <c r="A146" s="370" t="s">
        <v>454</v>
      </c>
      <c r="B146" s="370" t="s">
        <v>455</v>
      </c>
      <c r="C146" s="371">
        <v>100</v>
      </c>
      <c r="D146" s="370" t="s">
        <v>454</v>
      </c>
    </row>
    <row r="147" spans="1:4">
      <c r="A147" s="370" t="s">
        <v>456</v>
      </c>
      <c r="B147" s="370" t="s">
        <v>457</v>
      </c>
      <c r="C147" s="371">
        <v>100</v>
      </c>
      <c r="D147" s="370" t="s">
        <v>456</v>
      </c>
    </row>
    <row r="148" spans="1:4">
      <c r="A148" s="370" t="s">
        <v>461</v>
      </c>
      <c r="B148" s="370" t="s">
        <v>462</v>
      </c>
      <c r="C148" s="371">
        <v>150</v>
      </c>
      <c r="D148" s="370" t="s">
        <v>461</v>
      </c>
    </row>
    <row r="149" spans="1:4">
      <c r="A149" s="378">
        <v>5201</v>
      </c>
      <c r="B149" s="378" t="s">
        <v>1435</v>
      </c>
      <c r="C149" s="378">
        <v>100</v>
      </c>
      <c r="D149" s="378">
        <v>5201</v>
      </c>
    </row>
    <row r="150" spans="1:4">
      <c r="A150" s="370" t="s">
        <v>464</v>
      </c>
      <c r="B150" s="370" t="s">
        <v>465</v>
      </c>
      <c r="C150" s="371">
        <v>100</v>
      </c>
      <c r="D150" s="370" t="s">
        <v>464</v>
      </c>
    </row>
    <row r="151" spans="1:4">
      <c r="A151" s="370" t="s">
        <v>466</v>
      </c>
      <c r="B151" s="370" t="s">
        <v>467</v>
      </c>
      <c r="C151" s="371">
        <v>100</v>
      </c>
      <c r="D151" s="370" t="s">
        <v>466</v>
      </c>
    </row>
    <row r="152" spans="1:4">
      <c r="A152" s="370" t="s">
        <v>468</v>
      </c>
      <c r="B152" s="370" t="s">
        <v>469</v>
      </c>
      <c r="C152" s="371">
        <v>150</v>
      </c>
      <c r="D152" s="370" t="s">
        <v>468</v>
      </c>
    </row>
    <row r="153" spans="1:4">
      <c r="A153" s="378">
        <v>6330</v>
      </c>
      <c r="B153" s="378" t="s">
        <v>1436</v>
      </c>
      <c r="C153" s="378">
        <v>100</v>
      </c>
      <c r="D153" s="378">
        <v>6330</v>
      </c>
    </row>
    <row r="154" spans="1:4">
      <c r="A154" s="370" t="s">
        <v>470</v>
      </c>
      <c r="B154" s="370" t="s">
        <v>471</v>
      </c>
      <c r="C154" s="371">
        <v>150</v>
      </c>
      <c r="D154" s="370" t="s">
        <v>470</v>
      </c>
    </row>
    <row r="155" spans="1:4">
      <c r="A155" s="370" t="s">
        <v>472</v>
      </c>
      <c r="B155" s="370" t="s">
        <v>473</v>
      </c>
      <c r="C155" s="371">
        <v>100</v>
      </c>
      <c r="D155" s="370" t="s">
        <v>472</v>
      </c>
    </row>
    <row r="156" spans="1:4">
      <c r="A156" s="370" t="s">
        <v>474</v>
      </c>
      <c r="B156" s="370" t="s">
        <v>475</v>
      </c>
      <c r="C156" s="371">
        <v>100</v>
      </c>
      <c r="D156" s="370" t="s">
        <v>474</v>
      </c>
    </row>
    <row r="157" spans="1:4">
      <c r="A157" s="370" t="s">
        <v>476</v>
      </c>
      <c r="B157" s="370" t="s">
        <v>477</v>
      </c>
      <c r="C157" s="371">
        <v>100</v>
      </c>
      <c r="D157" s="370" t="s">
        <v>476</v>
      </c>
    </row>
    <row r="158" spans="1:4">
      <c r="A158" s="370" t="s">
        <v>478</v>
      </c>
      <c r="B158" s="370" t="s">
        <v>479</v>
      </c>
      <c r="C158" s="371">
        <v>100</v>
      </c>
      <c r="D158" s="370" t="s">
        <v>478</v>
      </c>
    </row>
    <row r="159" spans="1:4">
      <c r="A159" s="370" t="s">
        <v>480</v>
      </c>
      <c r="B159" s="370" t="s">
        <v>481</v>
      </c>
      <c r="C159" s="371">
        <v>100</v>
      </c>
      <c r="D159" s="370" t="s">
        <v>480</v>
      </c>
    </row>
    <row r="160" spans="1:4">
      <c r="A160" s="370" t="s">
        <v>482</v>
      </c>
      <c r="B160" s="370" t="s">
        <v>483</v>
      </c>
      <c r="C160" s="371">
        <v>100</v>
      </c>
      <c r="D160" s="370" t="s">
        <v>482</v>
      </c>
    </row>
    <row r="161" spans="1:4">
      <c r="A161" s="370" t="s">
        <v>484</v>
      </c>
      <c r="B161" s="370" t="s">
        <v>485</v>
      </c>
      <c r="C161" s="371">
        <v>200</v>
      </c>
      <c r="D161" s="370" t="s">
        <v>484</v>
      </c>
    </row>
    <row r="162" spans="1:4">
      <c r="A162" s="370" t="s">
        <v>486</v>
      </c>
      <c r="B162" s="370" t="s">
        <v>487</v>
      </c>
      <c r="C162" s="371">
        <v>100</v>
      </c>
      <c r="D162" s="370" t="s">
        <v>486</v>
      </c>
    </row>
    <row r="163" spans="1:4">
      <c r="A163" s="370" t="s">
        <v>488</v>
      </c>
      <c r="B163" s="370" t="s">
        <v>489</v>
      </c>
      <c r="C163" s="371">
        <v>100</v>
      </c>
      <c r="D163" s="370" t="s">
        <v>488</v>
      </c>
    </row>
    <row r="164" spans="1:4">
      <c r="A164" s="370" t="s">
        <v>490</v>
      </c>
      <c r="B164" s="370" t="s">
        <v>491</v>
      </c>
      <c r="C164" s="371">
        <v>100</v>
      </c>
      <c r="D164" s="370" t="s">
        <v>490</v>
      </c>
    </row>
    <row r="165" spans="1:4">
      <c r="A165" s="370" t="s">
        <v>492</v>
      </c>
      <c r="B165" s="370" t="s">
        <v>493</v>
      </c>
      <c r="C165" s="371">
        <v>100</v>
      </c>
      <c r="D165" s="370" t="s">
        <v>492</v>
      </c>
    </row>
    <row r="166" spans="1:4">
      <c r="A166" s="370" t="s">
        <v>494</v>
      </c>
      <c r="B166" s="370" t="s">
        <v>495</v>
      </c>
      <c r="C166" s="371">
        <v>100</v>
      </c>
      <c r="D166" s="370" t="s">
        <v>494</v>
      </c>
    </row>
    <row r="167" spans="1:4">
      <c r="A167" s="370" t="s">
        <v>496</v>
      </c>
      <c r="B167" s="370" t="s">
        <v>497</v>
      </c>
      <c r="C167" s="371">
        <v>100</v>
      </c>
      <c r="D167" s="370" t="s">
        <v>496</v>
      </c>
    </row>
    <row r="168" spans="1:4">
      <c r="A168" s="370" t="s">
        <v>498</v>
      </c>
      <c r="B168" s="370" t="s">
        <v>499</v>
      </c>
      <c r="C168" s="371">
        <v>100</v>
      </c>
      <c r="D168" s="370" t="s">
        <v>498</v>
      </c>
    </row>
    <row r="169" spans="1:4">
      <c r="A169" s="370" t="s">
        <v>500</v>
      </c>
      <c r="B169" s="370" t="s">
        <v>501</v>
      </c>
      <c r="C169" s="371">
        <v>440</v>
      </c>
      <c r="D169" s="370" t="s">
        <v>500</v>
      </c>
    </row>
    <row r="170" spans="1:4">
      <c r="A170" s="370" t="s">
        <v>503</v>
      </c>
      <c r="B170" s="370" t="s">
        <v>504</v>
      </c>
      <c r="C170" s="371">
        <v>200</v>
      </c>
      <c r="D170" s="370" t="s">
        <v>503</v>
      </c>
    </row>
    <row r="171" spans="1:4">
      <c r="A171" s="370" t="s">
        <v>505</v>
      </c>
      <c r="B171" s="370" t="s">
        <v>506</v>
      </c>
      <c r="C171" s="371">
        <v>100</v>
      </c>
      <c r="D171" s="370" t="s">
        <v>505</v>
      </c>
    </row>
    <row r="172" spans="1:4">
      <c r="A172" s="370" t="s">
        <v>507</v>
      </c>
      <c r="B172" s="370" t="s">
        <v>508</v>
      </c>
      <c r="C172" s="371">
        <v>100</v>
      </c>
      <c r="D172" s="370" t="s">
        <v>507</v>
      </c>
    </row>
    <row r="173" spans="1:4">
      <c r="A173" s="370" t="s">
        <v>509</v>
      </c>
      <c r="B173" s="370" t="s">
        <v>510</v>
      </c>
      <c r="C173" s="371">
        <v>100</v>
      </c>
      <c r="D173" s="370" t="s">
        <v>509</v>
      </c>
    </row>
    <row r="174" spans="1:4">
      <c r="A174" s="370" t="s">
        <v>511</v>
      </c>
      <c r="B174" s="370" t="s">
        <v>512</v>
      </c>
      <c r="C174" s="371">
        <v>100</v>
      </c>
      <c r="D174" s="370" t="s">
        <v>511</v>
      </c>
    </row>
    <row r="175" spans="1:4">
      <c r="A175" s="370" t="s">
        <v>513</v>
      </c>
      <c r="B175" s="370" t="s">
        <v>514</v>
      </c>
      <c r="C175" s="371">
        <v>100</v>
      </c>
      <c r="D175" s="370" t="s">
        <v>513</v>
      </c>
    </row>
    <row r="176" spans="1:4">
      <c r="A176" s="370" t="s">
        <v>515</v>
      </c>
      <c r="B176" s="370" t="s">
        <v>516</v>
      </c>
      <c r="C176" s="371">
        <v>100</v>
      </c>
      <c r="D176" s="370" t="s">
        <v>515</v>
      </c>
    </row>
    <row r="177" spans="1:4">
      <c r="A177" s="370" t="s">
        <v>517</v>
      </c>
      <c r="B177" s="370" t="s">
        <v>518</v>
      </c>
      <c r="C177" s="371">
        <v>100</v>
      </c>
      <c r="D177" s="370" t="s">
        <v>517</v>
      </c>
    </row>
    <row r="178" spans="1:4">
      <c r="A178" s="370" t="s">
        <v>519</v>
      </c>
      <c r="B178" s="370" t="s">
        <v>520</v>
      </c>
      <c r="C178" s="371">
        <v>100</v>
      </c>
      <c r="D178" s="370" t="s">
        <v>519</v>
      </c>
    </row>
    <row r="179" spans="1:4">
      <c r="A179" s="370" t="s">
        <v>521</v>
      </c>
      <c r="B179" s="370" t="s">
        <v>522</v>
      </c>
      <c r="C179" s="371">
        <v>100</v>
      </c>
      <c r="D179" s="370" t="s">
        <v>521</v>
      </c>
    </row>
    <row r="180" spans="1:4">
      <c r="A180" s="370" t="s">
        <v>523</v>
      </c>
      <c r="B180" s="370" t="s">
        <v>524</v>
      </c>
      <c r="C180" s="371">
        <v>100</v>
      </c>
      <c r="D180" s="370" t="s">
        <v>523</v>
      </c>
    </row>
    <row r="181" spans="1:4">
      <c r="A181" s="370" t="s">
        <v>525</v>
      </c>
      <c r="B181" s="370" t="s">
        <v>526</v>
      </c>
      <c r="C181" s="371">
        <v>470</v>
      </c>
      <c r="D181" s="370" t="s">
        <v>525</v>
      </c>
    </row>
    <row r="182" spans="1:4">
      <c r="A182" s="370" t="s">
        <v>528</v>
      </c>
      <c r="B182" s="370" t="s">
        <v>529</v>
      </c>
      <c r="C182" s="371">
        <v>100</v>
      </c>
      <c r="D182" s="370" t="s">
        <v>528</v>
      </c>
    </row>
    <row r="183" spans="1:4">
      <c r="A183" s="370" t="s">
        <v>530</v>
      </c>
      <c r="B183" s="370" t="s">
        <v>531</v>
      </c>
      <c r="C183" s="371">
        <v>470</v>
      </c>
      <c r="D183" s="370" t="s">
        <v>530</v>
      </c>
    </row>
    <row r="184" spans="1:4">
      <c r="A184" s="370" t="s">
        <v>532</v>
      </c>
      <c r="B184" s="370" t="s">
        <v>533</v>
      </c>
      <c r="C184" s="371">
        <v>100</v>
      </c>
      <c r="D184" s="370" t="s">
        <v>532</v>
      </c>
    </row>
    <row r="185" spans="1:4">
      <c r="A185" s="370" t="s">
        <v>534</v>
      </c>
      <c r="B185" s="370" t="s">
        <v>535</v>
      </c>
      <c r="C185" s="371">
        <v>100</v>
      </c>
      <c r="D185" s="370" t="s">
        <v>534</v>
      </c>
    </row>
    <row r="186" spans="1:4">
      <c r="A186" s="370" t="s">
        <v>536</v>
      </c>
      <c r="B186" s="370" t="s">
        <v>537</v>
      </c>
      <c r="C186" s="371">
        <v>100</v>
      </c>
      <c r="D186" s="370" t="s">
        <v>536</v>
      </c>
    </row>
    <row r="187" spans="1:4">
      <c r="A187" s="370" t="s">
        <v>538</v>
      </c>
      <c r="B187" s="370" t="s">
        <v>539</v>
      </c>
      <c r="C187" s="371">
        <v>100</v>
      </c>
      <c r="D187" s="370" t="s">
        <v>538</v>
      </c>
    </row>
    <row r="188" spans="1:4">
      <c r="A188" s="370" t="s">
        <v>540</v>
      </c>
      <c r="B188" s="370" t="s">
        <v>541</v>
      </c>
      <c r="C188" s="371">
        <v>480</v>
      </c>
      <c r="D188" s="370" t="s">
        <v>540</v>
      </c>
    </row>
    <row r="189" spans="1:4">
      <c r="A189" s="370" t="s">
        <v>543</v>
      </c>
      <c r="B189" s="370" t="s">
        <v>544</v>
      </c>
      <c r="C189" s="371">
        <v>100</v>
      </c>
      <c r="D189" s="370" t="s">
        <v>543</v>
      </c>
    </row>
    <row r="190" spans="1:4">
      <c r="A190" s="370" t="s">
        <v>545</v>
      </c>
      <c r="B190" s="370" t="s">
        <v>546</v>
      </c>
      <c r="C190" s="371">
        <v>470</v>
      </c>
      <c r="D190" s="370" t="s">
        <v>545</v>
      </c>
    </row>
    <row r="191" spans="1:4">
      <c r="A191" s="370" t="s">
        <v>547</v>
      </c>
      <c r="B191" s="370" t="s">
        <v>548</v>
      </c>
      <c r="C191" s="371">
        <v>100</v>
      </c>
      <c r="D191" s="370" t="s">
        <v>547</v>
      </c>
    </row>
    <row r="192" spans="1:4">
      <c r="A192" s="370" t="s">
        <v>549</v>
      </c>
      <c r="B192" s="370" t="s">
        <v>550</v>
      </c>
      <c r="C192" s="371">
        <v>100</v>
      </c>
      <c r="D192" s="370" t="s">
        <v>549</v>
      </c>
    </row>
    <row r="193" spans="1:4">
      <c r="A193" s="370" t="s">
        <v>551</v>
      </c>
      <c r="B193" s="370" t="s">
        <v>552</v>
      </c>
      <c r="C193" s="371">
        <v>470</v>
      </c>
      <c r="D193" s="370" t="s">
        <v>551</v>
      </c>
    </row>
    <row r="194" spans="1:4">
      <c r="A194" s="370" t="s">
        <v>553</v>
      </c>
      <c r="B194" s="370" t="s">
        <v>554</v>
      </c>
      <c r="C194" s="371">
        <v>100</v>
      </c>
      <c r="D194" s="370" t="s">
        <v>553</v>
      </c>
    </row>
    <row r="195" spans="1:4">
      <c r="A195" s="370" t="s">
        <v>555</v>
      </c>
      <c r="B195" s="370" t="s">
        <v>556</v>
      </c>
      <c r="C195" s="371">
        <v>100</v>
      </c>
      <c r="D195" s="370" t="s">
        <v>555</v>
      </c>
    </row>
    <row r="196" spans="1:4">
      <c r="A196" s="370" t="s">
        <v>557</v>
      </c>
      <c r="B196" s="370" t="s">
        <v>558</v>
      </c>
      <c r="C196" s="371">
        <v>100</v>
      </c>
      <c r="D196" s="370" t="s">
        <v>557</v>
      </c>
    </row>
    <row r="197" spans="1:4">
      <c r="A197" s="370" t="s">
        <v>559</v>
      </c>
      <c r="B197" s="370" t="s">
        <v>560</v>
      </c>
      <c r="C197" s="371">
        <v>100</v>
      </c>
      <c r="D197" s="370" t="s">
        <v>559</v>
      </c>
    </row>
    <row r="198" spans="1:4">
      <c r="A198" s="370" t="s">
        <v>561</v>
      </c>
      <c r="B198" s="370" t="s">
        <v>562</v>
      </c>
      <c r="C198" s="371">
        <v>100</v>
      </c>
      <c r="D198" s="370" t="s">
        <v>561</v>
      </c>
    </row>
    <row r="199" spans="1:4">
      <c r="A199" s="370" t="s">
        <v>563</v>
      </c>
      <c r="B199" s="370" t="s">
        <v>564</v>
      </c>
      <c r="C199" s="371">
        <v>100</v>
      </c>
      <c r="D199" s="370" t="s">
        <v>563</v>
      </c>
    </row>
    <row r="200" spans="1:4">
      <c r="A200" s="370" t="s">
        <v>565</v>
      </c>
      <c r="B200" s="370" t="s">
        <v>566</v>
      </c>
      <c r="C200" s="371">
        <v>100</v>
      </c>
      <c r="D200" s="370" t="s">
        <v>565</v>
      </c>
    </row>
    <row r="201" spans="1:4">
      <c r="A201" s="370" t="s">
        <v>567</v>
      </c>
      <c r="B201" s="370" t="s">
        <v>568</v>
      </c>
      <c r="C201" s="371">
        <v>100</v>
      </c>
      <c r="D201" s="370" t="s">
        <v>567</v>
      </c>
    </row>
    <row r="202" spans="1:4">
      <c r="A202" s="370" t="s">
        <v>569</v>
      </c>
      <c r="B202" s="370" t="s">
        <v>570</v>
      </c>
      <c r="C202" s="371">
        <v>100</v>
      </c>
      <c r="D202" s="370" t="s">
        <v>569</v>
      </c>
    </row>
    <row r="203" spans="1:4">
      <c r="A203" s="370" t="s">
        <v>571</v>
      </c>
      <c r="B203" s="370" t="s">
        <v>572</v>
      </c>
      <c r="C203" s="371">
        <v>100</v>
      </c>
      <c r="D203" s="370" t="s">
        <v>571</v>
      </c>
    </row>
    <row r="204" spans="1:4">
      <c r="A204" s="370" t="s">
        <v>573</v>
      </c>
      <c r="B204" s="370" t="s">
        <v>574</v>
      </c>
      <c r="C204" s="371">
        <v>100</v>
      </c>
      <c r="D204" s="370" t="s">
        <v>573</v>
      </c>
    </row>
    <row r="205" spans="1:4">
      <c r="A205" s="370" t="s">
        <v>575</v>
      </c>
      <c r="B205" s="370" t="s">
        <v>576</v>
      </c>
      <c r="C205" s="371">
        <v>100</v>
      </c>
      <c r="D205" s="370" t="s">
        <v>575</v>
      </c>
    </row>
    <row r="206" spans="1:4">
      <c r="A206" s="370" t="s">
        <v>577</v>
      </c>
      <c r="B206" s="370" t="s">
        <v>578</v>
      </c>
      <c r="C206" s="371">
        <v>210</v>
      </c>
      <c r="D206" s="370" t="s">
        <v>577</v>
      </c>
    </row>
    <row r="207" spans="1:4">
      <c r="A207" s="370" t="s">
        <v>579</v>
      </c>
      <c r="B207" s="370" t="s">
        <v>580</v>
      </c>
      <c r="C207" s="371">
        <v>100</v>
      </c>
      <c r="D207" s="370" t="s">
        <v>579</v>
      </c>
    </row>
    <row r="208" spans="1:4">
      <c r="A208" s="370" t="s">
        <v>581</v>
      </c>
      <c r="B208" s="370" t="s">
        <v>582</v>
      </c>
      <c r="C208" s="371">
        <v>410</v>
      </c>
      <c r="D208" s="370" t="s">
        <v>581</v>
      </c>
    </row>
    <row r="209" spans="1:4">
      <c r="A209" s="370" t="s">
        <v>584</v>
      </c>
      <c r="B209" s="370" t="s">
        <v>585</v>
      </c>
      <c r="C209" s="371">
        <v>410</v>
      </c>
      <c r="D209" s="370" t="s">
        <v>584</v>
      </c>
    </row>
    <row r="210" spans="1:4">
      <c r="A210" s="370" t="s">
        <v>586</v>
      </c>
      <c r="B210" s="370" t="s">
        <v>587</v>
      </c>
      <c r="C210" s="371">
        <v>460</v>
      </c>
      <c r="D210" s="370" t="s">
        <v>586</v>
      </c>
    </row>
    <row r="211" spans="1:4">
      <c r="A211" s="370" t="s">
        <v>588</v>
      </c>
      <c r="B211" s="370" t="s">
        <v>589</v>
      </c>
      <c r="C211" s="371">
        <v>410</v>
      </c>
      <c r="D211" s="370" t="s">
        <v>588</v>
      </c>
    </row>
    <row r="212" spans="1:4">
      <c r="A212" s="370" t="s">
        <v>590</v>
      </c>
      <c r="B212" s="370" t="s">
        <v>591</v>
      </c>
      <c r="C212" s="371">
        <v>410</v>
      </c>
      <c r="D212" s="370" t="s">
        <v>590</v>
      </c>
    </row>
    <row r="213" spans="1:4">
      <c r="A213" s="370" t="s">
        <v>592</v>
      </c>
      <c r="B213" s="370" t="s">
        <v>593</v>
      </c>
      <c r="C213" s="371">
        <v>410</v>
      </c>
      <c r="D213" s="370" t="s">
        <v>592</v>
      </c>
    </row>
    <row r="214" spans="1:4">
      <c r="A214" s="370" t="s">
        <v>594</v>
      </c>
      <c r="B214" s="370" t="s">
        <v>595</v>
      </c>
      <c r="C214" s="371">
        <v>410</v>
      </c>
      <c r="D214" s="370" t="s">
        <v>594</v>
      </c>
    </row>
    <row r="215" spans="1:4">
      <c r="A215" s="370" t="s">
        <v>596</v>
      </c>
      <c r="B215" s="370" t="s">
        <v>597</v>
      </c>
      <c r="C215" s="371">
        <v>460</v>
      </c>
      <c r="D215" s="370" t="s">
        <v>596</v>
      </c>
    </row>
    <row r="216" spans="1:4">
      <c r="A216" s="370" t="s">
        <v>598</v>
      </c>
      <c r="B216" s="370" t="s">
        <v>599</v>
      </c>
      <c r="C216" s="371">
        <v>410</v>
      </c>
      <c r="D216" s="370" t="s">
        <v>598</v>
      </c>
    </row>
    <row r="217" spans="1:4">
      <c r="A217" s="370" t="s">
        <v>600</v>
      </c>
      <c r="B217" s="370" t="s">
        <v>601</v>
      </c>
      <c r="C217" s="371">
        <v>460</v>
      </c>
      <c r="D217" s="370" t="s">
        <v>600</v>
      </c>
    </row>
    <row r="218" spans="1:4">
      <c r="A218" s="370" t="s">
        <v>602</v>
      </c>
      <c r="B218" s="370" t="s">
        <v>603</v>
      </c>
      <c r="C218" s="371">
        <v>410</v>
      </c>
      <c r="D218" s="370" t="s">
        <v>602</v>
      </c>
    </row>
    <row r="219" spans="1:4">
      <c r="A219" s="370" t="s">
        <v>604</v>
      </c>
      <c r="B219" s="370" t="s">
        <v>605</v>
      </c>
      <c r="C219" s="371">
        <v>600</v>
      </c>
      <c r="D219" s="370" t="s">
        <v>604</v>
      </c>
    </row>
    <row r="220" spans="1:4">
      <c r="A220" s="370" t="s">
        <v>606</v>
      </c>
      <c r="B220" s="370" t="s">
        <v>607</v>
      </c>
      <c r="C220" s="371">
        <v>600</v>
      </c>
      <c r="D220" s="370" t="s">
        <v>606</v>
      </c>
    </row>
    <row r="221" spans="1:4">
      <c r="A221" s="370" t="s">
        <v>608</v>
      </c>
      <c r="B221" s="370" t="s">
        <v>609</v>
      </c>
      <c r="C221" s="371">
        <v>600</v>
      </c>
      <c r="D221" s="370" t="s">
        <v>608</v>
      </c>
    </row>
    <row r="222" spans="1:4">
      <c r="A222" s="370" t="s">
        <v>610</v>
      </c>
      <c r="B222" s="370" t="s">
        <v>611</v>
      </c>
      <c r="C222" s="371">
        <v>100</v>
      </c>
      <c r="D222" s="370" t="s">
        <v>610</v>
      </c>
    </row>
    <row r="223" spans="1:4">
      <c r="A223" s="370" t="s">
        <v>612</v>
      </c>
      <c r="B223" s="370" t="s">
        <v>613</v>
      </c>
      <c r="C223" s="371">
        <v>100</v>
      </c>
      <c r="D223" s="370" t="s">
        <v>612</v>
      </c>
    </row>
    <row r="224" spans="1:4">
      <c r="A224" s="370" t="s">
        <v>614</v>
      </c>
      <c r="B224" s="370" t="s">
        <v>615</v>
      </c>
      <c r="C224" s="371">
        <v>100</v>
      </c>
      <c r="D224" s="370" t="s">
        <v>614</v>
      </c>
    </row>
    <row r="225" spans="1:4">
      <c r="A225" s="370" t="s">
        <v>616</v>
      </c>
      <c r="B225" s="370" t="s">
        <v>617</v>
      </c>
      <c r="C225" s="371">
        <v>100</v>
      </c>
      <c r="D225" s="370" t="s">
        <v>616</v>
      </c>
    </row>
    <row r="226" spans="1:4">
      <c r="A226" s="370" t="s">
        <v>626</v>
      </c>
      <c r="B226" s="370" t="s">
        <v>627</v>
      </c>
      <c r="C226" s="371">
        <v>100</v>
      </c>
      <c r="D226" s="370" t="s">
        <v>626</v>
      </c>
    </row>
    <row r="227" spans="1:4">
      <c r="A227" s="370" t="s">
        <v>628</v>
      </c>
      <c r="B227" s="370" t="s">
        <v>629</v>
      </c>
      <c r="C227" s="371">
        <v>410</v>
      </c>
      <c r="D227" s="370" t="s">
        <v>628</v>
      </c>
    </row>
    <row r="228" spans="1:4">
      <c r="A228" s="370" t="s">
        <v>630</v>
      </c>
      <c r="B228" s="370" t="s">
        <v>631</v>
      </c>
      <c r="C228" s="371">
        <v>100</v>
      </c>
      <c r="D228" s="370" t="s">
        <v>630</v>
      </c>
    </row>
    <row r="229" spans="1:4">
      <c r="A229" s="370" t="s">
        <v>632</v>
      </c>
      <c r="B229" s="370" t="s">
        <v>633</v>
      </c>
      <c r="C229" s="371">
        <v>100</v>
      </c>
      <c r="D229" s="370" t="s">
        <v>632</v>
      </c>
    </row>
    <row r="230" spans="1:4">
      <c r="A230" s="370" t="s">
        <v>634</v>
      </c>
      <c r="B230" s="370" t="s">
        <v>635</v>
      </c>
      <c r="C230" s="371">
        <v>100</v>
      </c>
      <c r="D230" s="370" t="s">
        <v>634</v>
      </c>
    </row>
    <row r="231" spans="1:4">
      <c r="A231" s="370" t="s">
        <v>636</v>
      </c>
      <c r="B231" s="370" t="s">
        <v>637</v>
      </c>
      <c r="C231" s="371">
        <v>600</v>
      </c>
      <c r="D231" s="370" t="s">
        <v>636</v>
      </c>
    </row>
    <row r="232" spans="1:4">
      <c r="A232" s="370" t="s">
        <v>638</v>
      </c>
      <c r="B232" s="370" t="s">
        <v>639</v>
      </c>
      <c r="C232" s="371">
        <v>600</v>
      </c>
      <c r="D232" s="370" t="s">
        <v>638</v>
      </c>
    </row>
    <row r="233" spans="1:4">
      <c r="A233" s="370" t="s">
        <v>640</v>
      </c>
      <c r="B233" s="370" t="s">
        <v>641</v>
      </c>
      <c r="C233" s="371">
        <v>100</v>
      </c>
      <c r="D233" s="370" t="s">
        <v>640</v>
      </c>
    </row>
    <row r="234" spans="1:4">
      <c r="A234" s="370" t="s">
        <v>642</v>
      </c>
      <c r="B234" s="370" t="s">
        <v>643</v>
      </c>
      <c r="C234" s="371">
        <v>100</v>
      </c>
      <c r="D234" s="370" t="s">
        <v>642</v>
      </c>
    </row>
    <row r="235" spans="1:4">
      <c r="A235" s="370" t="s">
        <v>644</v>
      </c>
      <c r="B235" s="370" t="s">
        <v>645</v>
      </c>
      <c r="C235" s="371">
        <v>100</v>
      </c>
      <c r="D235" s="370" t="s">
        <v>644</v>
      </c>
    </row>
    <row r="236" spans="1:4">
      <c r="A236" s="370" t="s">
        <v>646</v>
      </c>
      <c r="B236" s="370" t="s">
        <v>647</v>
      </c>
      <c r="C236" s="371">
        <v>600</v>
      </c>
      <c r="D236" s="370" t="s">
        <v>646</v>
      </c>
    </row>
    <row r="237" spans="1:4">
      <c r="A237" s="370" t="s">
        <v>648</v>
      </c>
      <c r="B237" s="370" t="s">
        <v>649</v>
      </c>
      <c r="C237" s="371">
        <v>210</v>
      </c>
      <c r="D237" s="370" t="s">
        <v>648</v>
      </c>
    </row>
    <row r="238" spans="1:4">
      <c r="A238" s="370" t="s">
        <v>650</v>
      </c>
      <c r="B238" s="370" t="s">
        <v>651</v>
      </c>
      <c r="C238" s="371">
        <v>100</v>
      </c>
      <c r="D238" s="370" t="s">
        <v>650</v>
      </c>
    </row>
    <row r="239" spans="1:4">
      <c r="A239" s="370" t="s">
        <v>652</v>
      </c>
      <c r="B239" s="370" t="s">
        <v>653</v>
      </c>
      <c r="C239" s="371">
        <v>100</v>
      </c>
      <c r="D239" s="370" t="s">
        <v>652</v>
      </c>
    </row>
    <row r="240" spans="1:4">
      <c r="A240" s="370" t="s">
        <v>654</v>
      </c>
      <c r="B240" s="370" t="s">
        <v>655</v>
      </c>
      <c r="C240" s="371">
        <v>100</v>
      </c>
      <c r="D240" s="370" t="s">
        <v>654</v>
      </c>
    </row>
    <row r="241" spans="1:4">
      <c r="A241" s="370" t="s">
        <v>656</v>
      </c>
      <c r="B241" s="370" t="s">
        <v>657</v>
      </c>
      <c r="C241" s="371">
        <v>600</v>
      </c>
      <c r="D241" s="370" t="s">
        <v>656</v>
      </c>
    </row>
    <row r="242" spans="1:4">
      <c r="A242" s="370" t="s">
        <v>658</v>
      </c>
      <c r="B242" s="370" t="s">
        <v>659</v>
      </c>
      <c r="C242" s="371">
        <v>600</v>
      </c>
      <c r="D242" s="370" t="s">
        <v>658</v>
      </c>
    </row>
    <row r="243" spans="1:4">
      <c r="A243" s="370" t="s">
        <v>660</v>
      </c>
      <c r="B243" s="370" t="s">
        <v>661</v>
      </c>
      <c r="C243" s="371">
        <v>600</v>
      </c>
      <c r="D243" s="370" t="s">
        <v>660</v>
      </c>
    </row>
    <row r="244" spans="1:4">
      <c r="A244" s="370" t="s">
        <v>235</v>
      </c>
      <c r="B244" s="370" t="s">
        <v>662</v>
      </c>
      <c r="C244" s="371">
        <v>600</v>
      </c>
      <c r="D244" s="370" t="s">
        <v>235</v>
      </c>
    </row>
    <row r="245" spans="1:4">
      <c r="A245" s="370" t="s">
        <v>663</v>
      </c>
      <c r="B245" s="370" t="s">
        <v>664</v>
      </c>
      <c r="C245" s="371">
        <v>410</v>
      </c>
      <c r="D245" s="370" t="s">
        <v>663</v>
      </c>
    </row>
    <row r="246" spans="1:4">
      <c r="A246" s="370" t="s">
        <v>665</v>
      </c>
      <c r="B246" s="370" t="s">
        <v>666</v>
      </c>
      <c r="C246" s="371">
        <v>100</v>
      </c>
      <c r="D246" s="370" t="s">
        <v>665</v>
      </c>
    </row>
    <row r="247" spans="1:4">
      <c r="A247" s="370" t="s">
        <v>667</v>
      </c>
      <c r="B247" s="370" t="s">
        <v>668</v>
      </c>
      <c r="C247" s="371">
        <v>410</v>
      </c>
      <c r="D247" s="370" t="s">
        <v>667</v>
      </c>
    </row>
    <row r="248" spans="1:4">
      <c r="A248" s="370" t="s">
        <v>669</v>
      </c>
      <c r="B248" s="370" t="s">
        <v>670</v>
      </c>
      <c r="C248" s="371">
        <v>100</v>
      </c>
      <c r="D248" s="370" t="s">
        <v>669</v>
      </c>
    </row>
    <row r="249" spans="1:4">
      <c r="A249" s="370" t="s">
        <v>671</v>
      </c>
      <c r="B249" s="370" t="s">
        <v>672</v>
      </c>
      <c r="C249" s="371">
        <v>100</v>
      </c>
      <c r="D249" s="370" t="s">
        <v>671</v>
      </c>
    </row>
    <row r="250" spans="1:4">
      <c r="A250" s="370" t="s">
        <v>673</v>
      </c>
      <c r="B250" s="370" t="s">
        <v>674</v>
      </c>
      <c r="C250" s="371">
        <v>100</v>
      </c>
      <c r="D250" s="370" t="s">
        <v>673</v>
      </c>
    </row>
    <row r="251" spans="1:4">
      <c r="A251" s="370" t="s">
        <v>675</v>
      </c>
      <c r="B251" s="370" t="s">
        <v>676</v>
      </c>
      <c r="C251" s="371">
        <v>100</v>
      </c>
      <c r="D251" s="370" t="s">
        <v>675</v>
      </c>
    </row>
    <row r="252" spans="1:4">
      <c r="A252" s="370" t="s">
        <v>677</v>
      </c>
      <c r="B252" s="370" t="s">
        <v>678</v>
      </c>
      <c r="C252" s="371">
        <v>100</v>
      </c>
      <c r="D252" s="370" t="s">
        <v>677</v>
      </c>
    </row>
    <row r="253" spans="1:4">
      <c r="A253" s="370" t="s">
        <v>679</v>
      </c>
      <c r="B253" s="370" t="s">
        <v>680</v>
      </c>
      <c r="C253" s="371">
        <v>100</v>
      </c>
      <c r="D253" s="370" t="s">
        <v>679</v>
      </c>
    </row>
    <row r="254" spans="1:4">
      <c r="A254" s="370" t="s">
        <v>681</v>
      </c>
      <c r="B254" s="370" t="s">
        <v>682</v>
      </c>
      <c r="C254" s="371">
        <v>100</v>
      </c>
      <c r="D254" s="370" t="s">
        <v>681</v>
      </c>
    </row>
    <row r="255" spans="1:4">
      <c r="A255" s="370" t="s">
        <v>683</v>
      </c>
      <c r="B255" s="370" t="s">
        <v>684</v>
      </c>
      <c r="C255" s="371">
        <v>100</v>
      </c>
      <c r="D255" s="370" t="s">
        <v>683</v>
      </c>
    </row>
    <row r="256" spans="1:4">
      <c r="A256" s="370" t="s">
        <v>685</v>
      </c>
      <c r="B256" s="370" t="s">
        <v>686</v>
      </c>
      <c r="C256" s="371">
        <v>100</v>
      </c>
      <c r="D256" s="370" t="s">
        <v>685</v>
      </c>
    </row>
    <row r="257" spans="1:4">
      <c r="A257" s="370" t="s">
        <v>687</v>
      </c>
      <c r="B257" s="370" t="s">
        <v>688</v>
      </c>
      <c r="C257" s="371">
        <v>100</v>
      </c>
      <c r="D257" s="370" t="s">
        <v>687</v>
      </c>
    </row>
    <row r="258" spans="1:4">
      <c r="A258" s="370" t="s">
        <v>689</v>
      </c>
      <c r="B258" s="370" t="s">
        <v>690</v>
      </c>
      <c r="C258" s="371">
        <v>100</v>
      </c>
      <c r="D258" s="370" t="s">
        <v>689</v>
      </c>
    </row>
    <row r="259" spans="1:4">
      <c r="A259" s="370" t="s">
        <v>691</v>
      </c>
      <c r="B259" s="370" t="s">
        <v>692</v>
      </c>
      <c r="C259" s="371">
        <v>100</v>
      </c>
      <c r="D259" s="370" t="s">
        <v>691</v>
      </c>
    </row>
    <row r="260" spans="1:4">
      <c r="A260" s="370" t="s">
        <v>693</v>
      </c>
      <c r="B260" s="370" t="s">
        <v>694</v>
      </c>
      <c r="C260" s="371">
        <v>100</v>
      </c>
      <c r="D260" s="370" t="s">
        <v>693</v>
      </c>
    </row>
    <row r="261" spans="1:4">
      <c r="A261" s="370" t="s">
        <v>695</v>
      </c>
      <c r="B261" s="370" t="s">
        <v>696</v>
      </c>
      <c r="C261" s="371">
        <v>100</v>
      </c>
      <c r="D261" s="370" t="s">
        <v>695</v>
      </c>
    </row>
    <row r="262" spans="1:4">
      <c r="A262" s="370" t="s">
        <v>697</v>
      </c>
      <c r="B262" s="370" t="s">
        <v>698</v>
      </c>
      <c r="C262" s="371">
        <v>100</v>
      </c>
      <c r="D262" s="370" t="s">
        <v>697</v>
      </c>
    </row>
    <row r="263" spans="1:4">
      <c r="A263" s="370" t="s">
        <v>699</v>
      </c>
      <c r="B263" s="370" t="s">
        <v>700</v>
      </c>
      <c r="C263" s="371">
        <v>100</v>
      </c>
      <c r="D263" s="370" t="s">
        <v>699</v>
      </c>
    </row>
    <row r="264" spans="1:4">
      <c r="A264" s="370" t="s">
        <v>701</v>
      </c>
      <c r="B264" s="370" t="s">
        <v>702</v>
      </c>
      <c r="C264" s="371">
        <v>100</v>
      </c>
      <c r="D264" s="370" t="s">
        <v>701</v>
      </c>
    </row>
    <row r="265" spans="1:4">
      <c r="A265" s="370" t="s">
        <v>703</v>
      </c>
      <c r="B265" s="370" t="s">
        <v>704</v>
      </c>
      <c r="C265" s="371">
        <v>100</v>
      </c>
      <c r="D265" s="370" t="s">
        <v>703</v>
      </c>
    </row>
    <row r="266" spans="1:4">
      <c r="A266" s="370" t="s">
        <v>705</v>
      </c>
      <c r="B266" s="370" t="s">
        <v>706</v>
      </c>
      <c r="C266" s="371">
        <v>100</v>
      </c>
      <c r="D266" s="370" t="s">
        <v>705</v>
      </c>
    </row>
    <row r="267" spans="1:4">
      <c r="A267" s="370" t="s">
        <v>707</v>
      </c>
      <c r="B267" s="370" t="s">
        <v>708</v>
      </c>
      <c r="C267" s="371">
        <v>100</v>
      </c>
      <c r="D267" s="370" t="s">
        <v>707</v>
      </c>
    </row>
    <row r="268" spans="1:4">
      <c r="A268" s="370" t="s">
        <v>709</v>
      </c>
      <c r="B268" s="370" t="s">
        <v>710</v>
      </c>
      <c r="C268" s="371">
        <v>100</v>
      </c>
      <c r="D268" s="370" t="s">
        <v>709</v>
      </c>
    </row>
    <row r="269" spans="1:4">
      <c r="A269" s="370" t="s">
        <v>711</v>
      </c>
      <c r="B269" s="370" t="s">
        <v>712</v>
      </c>
      <c r="C269" s="371">
        <v>100</v>
      </c>
      <c r="D269" s="370" t="s">
        <v>711</v>
      </c>
    </row>
    <row r="270" spans="1:4">
      <c r="A270" s="370" t="s">
        <v>713</v>
      </c>
      <c r="B270" s="370" t="s">
        <v>714</v>
      </c>
      <c r="C270" s="371">
        <v>100</v>
      </c>
      <c r="D270" s="370" t="s">
        <v>713</v>
      </c>
    </row>
    <row r="271" spans="1:4">
      <c r="A271" s="370" t="s">
        <v>715</v>
      </c>
      <c r="B271" s="370" t="s">
        <v>716</v>
      </c>
      <c r="C271" s="371">
        <v>100</v>
      </c>
      <c r="D271" s="370" t="s">
        <v>715</v>
      </c>
    </row>
    <row r="272" spans="1:4">
      <c r="A272" s="370" t="s">
        <v>717</v>
      </c>
      <c r="B272" s="370" t="s">
        <v>718</v>
      </c>
      <c r="C272" s="371">
        <v>100</v>
      </c>
      <c r="D272" s="370" t="s">
        <v>717</v>
      </c>
    </row>
    <row r="273" spans="1:4">
      <c r="A273" s="370" t="s">
        <v>719</v>
      </c>
      <c r="B273" s="370" t="s">
        <v>720</v>
      </c>
      <c r="C273" s="371">
        <v>100</v>
      </c>
      <c r="D273" s="370" t="s">
        <v>719</v>
      </c>
    </row>
    <row r="274" spans="1:4">
      <c r="A274" s="370" t="s">
        <v>721</v>
      </c>
      <c r="B274" s="370" t="s">
        <v>722</v>
      </c>
      <c r="C274" s="371">
        <v>600</v>
      </c>
      <c r="D274" s="370" t="s">
        <v>721</v>
      </c>
    </row>
    <row r="275" spans="1:4">
      <c r="A275" s="370" t="s">
        <v>723</v>
      </c>
      <c r="B275" s="370" t="s">
        <v>724</v>
      </c>
      <c r="C275" s="371">
        <v>350</v>
      </c>
      <c r="D275" s="370" t="s">
        <v>723</v>
      </c>
    </row>
    <row r="276" spans="1:4">
      <c r="A276" s="370" t="s">
        <v>725</v>
      </c>
      <c r="B276" s="370" t="s">
        <v>726</v>
      </c>
      <c r="C276" s="371">
        <v>100</v>
      </c>
      <c r="D276" s="370" t="s">
        <v>725</v>
      </c>
    </row>
    <row r="277" spans="1:4">
      <c r="A277" s="370" t="s">
        <v>727</v>
      </c>
      <c r="B277" s="370" t="s">
        <v>728</v>
      </c>
      <c r="C277" s="371">
        <v>100</v>
      </c>
      <c r="D277" s="370" t="s">
        <v>727</v>
      </c>
    </row>
    <row r="278" spans="1:4">
      <c r="A278" s="370" t="s">
        <v>729</v>
      </c>
      <c r="B278" s="370" t="s">
        <v>730</v>
      </c>
      <c r="C278" s="371">
        <v>100</v>
      </c>
      <c r="D278" s="370" t="s">
        <v>729</v>
      </c>
    </row>
    <row r="279" spans="1:4">
      <c r="A279" s="370" t="s">
        <v>731</v>
      </c>
      <c r="B279" s="370" t="s">
        <v>732</v>
      </c>
      <c r="C279" s="371">
        <v>100</v>
      </c>
      <c r="D279" s="370" t="s">
        <v>731</v>
      </c>
    </row>
    <row r="280" spans="1:4">
      <c r="A280" s="370" t="s">
        <v>733</v>
      </c>
      <c r="B280" s="370" t="s">
        <v>734</v>
      </c>
      <c r="C280" s="371">
        <v>100</v>
      </c>
      <c r="D280" s="370" t="s">
        <v>733</v>
      </c>
    </row>
    <row r="281" spans="1:4">
      <c r="A281" s="370" t="s">
        <v>735</v>
      </c>
      <c r="B281" s="370" t="s">
        <v>736</v>
      </c>
      <c r="C281" s="371">
        <v>100</v>
      </c>
      <c r="D281" s="370" t="s">
        <v>735</v>
      </c>
    </row>
    <row r="282" spans="1:4">
      <c r="A282" s="370" t="s">
        <v>737</v>
      </c>
      <c r="B282" s="370" t="s">
        <v>738</v>
      </c>
      <c r="C282" s="371">
        <v>100</v>
      </c>
      <c r="D282" s="370" t="s">
        <v>737</v>
      </c>
    </row>
    <row r="283" spans="1:4">
      <c r="A283" s="370" t="s">
        <v>739</v>
      </c>
      <c r="B283" s="370" t="s">
        <v>740</v>
      </c>
      <c r="C283" s="371">
        <v>100</v>
      </c>
      <c r="D283" s="370" t="s">
        <v>739</v>
      </c>
    </row>
    <row r="284" spans="1:4">
      <c r="A284" s="370" t="s">
        <v>746</v>
      </c>
      <c r="B284" s="370" t="s">
        <v>747</v>
      </c>
      <c r="C284" s="371">
        <v>450</v>
      </c>
      <c r="D284" s="370" t="s">
        <v>746</v>
      </c>
    </row>
    <row r="285" spans="1:4">
      <c r="A285" s="370" t="s">
        <v>749</v>
      </c>
      <c r="B285" s="370" t="s">
        <v>750</v>
      </c>
      <c r="C285" s="371">
        <v>100</v>
      </c>
      <c r="D285" s="370" t="s">
        <v>749</v>
      </c>
    </row>
    <row r="286" spans="1:4">
      <c r="A286" s="370" t="s">
        <v>751</v>
      </c>
      <c r="B286" s="370" t="s">
        <v>752</v>
      </c>
      <c r="C286" s="371">
        <v>450</v>
      </c>
      <c r="D286" s="370" t="s">
        <v>751</v>
      </c>
    </row>
    <row r="287" spans="1:4">
      <c r="A287" s="370" t="s">
        <v>753</v>
      </c>
      <c r="B287" s="370" t="s">
        <v>754</v>
      </c>
      <c r="C287" s="371">
        <v>100</v>
      </c>
      <c r="D287" s="370" t="s">
        <v>753</v>
      </c>
    </row>
    <row r="288" spans="1:4">
      <c r="A288" s="370" t="s">
        <v>755</v>
      </c>
      <c r="B288" s="370" t="s">
        <v>756</v>
      </c>
      <c r="C288" s="371">
        <v>100</v>
      </c>
      <c r="D288" s="370" t="s">
        <v>755</v>
      </c>
    </row>
    <row r="289" spans="1:4">
      <c r="A289" s="370" t="s">
        <v>757</v>
      </c>
      <c r="B289" s="370" t="s">
        <v>758</v>
      </c>
      <c r="C289" s="371">
        <v>600</v>
      </c>
      <c r="D289" s="370" t="s">
        <v>757</v>
      </c>
    </row>
    <row r="290" spans="1:4">
      <c r="A290" s="370" t="s">
        <v>759</v>
      </c>
      <c r="B290" s="370" t="s">
        <v>760</v>
      </c>
      <c r="C290" s="371">
        <v>100</v>
      </c>
      <c r="D290" s="370" t="s">
        <v>759</v>
      </c>
    </row>
    <row r="291" spans="1:4">
      <c r="A291" s="370" t="s">
        <v>761</v>
      </c>
      <c r="B291" s="370" t="s">
        <v>762</v>
      </c>
      <c r="C291" s="371">
        <v>410</v>
      </c>
      <c r="D291" s="370" t="s">
        <v>761</v>
      </c>
    </row>
    <row r="292" spans="1:4">
      <c r="A292" s="370" t="s">
        <v>763</v>
      </c>
      <c r="B292" s="370" t="s">
        <v>764</v>
      </c>
      <c r="C292" s="371">
        <v>430</v>
      </c>
      <c r="D292" s="370" t="s">
        <v>763</v>
      </c>
    </row>
    <row r="293" spans="1:4">
      <c r="A293" s="370" t="s">
        <v>765</v>
      </c>
      <c r="B293" s="370" t="s">
        <v>766</v>
      </c>
      <c r="C293" s="371">
        <v>420</v>
      </c>
      <c r="D293" s="370" t="s">
        <v>765</v>
      </c>
    </row>
    <row r="294" spans="1:4">
      <c r="A294" s="370" t="s">
        <v>768</v>
      </c>
      <c r="B294" s="370" t="s">
        <v>769</v>
      </c>
      <c r="C294" s="371">
        <v>410</v>
      </c>
      <c r="D294" s="370" t="s">
        <v>768</v>
      </c>
    </row>
    <row r="295" spans="1:4">
      <c r="A295" s="370" t="s">
        <v>770</v>
      </c>
      <c r="B295" s="370" t="s">
        <v>771</v>
      </c>
      <c r="C295" s="371">
        <v>410</v>
      </c>
      <c r="D295" s="370" t="s">
        <v>770</v>
      </c>
    </row>
    <row r="296" spans="1:4">
      <c r="A296" s="370" t="s">
        <v>772</v>
      </c>
      <c r="B296" s="370" t="s">
        <v>773</v>
      </c>
      <c r="C296" s="371">
        <v>430</v>
      </c>
      <c r="D296" s="370" t="s">
        <v>772</v>
      </c>
    </row>
    <row r="297" spans="1:4">
      <c r="A297" s="370" t="s">
        <v>774</v>
      </c>
      <c r="B297" s="370" t="s">
        <v>775</v>
      </c>
      <c r="C297" s="371">
        <v>420</v>
      </c>
      <c r="D297" s="370" t="s">
        <v>774</v>
      </c>
    </row>
    <row r="298" spans="1:4">
      <c r="A298" s="370" t="s">
        <v>261</v>
      </c>
      <c r="B298" s="370" t="s">
        <v>776</v>
      </c>
      <c r="C298" s="371">
        <v>410</v>
      </c>
      <c r="D298" s="370" t="s">
        <v>261</v>
      </c>
    </row>
    <row r="299" spans="1:4">
      <c r="A299" s="370" t="s">
        <v>777</v>
      </c>
      <c r="B299" s="370" t="s">
        <v>778</v>
      </c>
      <c r="C299" s="371">
        <v>430</v>
      </c>
      <c r="D299" s="370" t="s">
        <v>777</v>
      </c>
    </row>
    <row r="300" spans="1:4">
      <c r="A300" s="370" t="s">
        <v>779</v>
      </c>
      <c r="B300" s="370" t="s">
        <v>780</v>
      </c>
      <c r="C300" s="371">
        <v>600</v>
      </c>
      <c r="D300" s="370" t="s">
        <v>779</v>
      </c>
    </row>
    <row r="301" spans="1:4">
      <c r="A301" s="370" t="s">
        <v>781</v>
      </c>
      <c r="B301" s="370" t="s">
        <v>782</v>
      </c>
      <c r="C301" s="371">
        <v>100</v>
      </c>
      <c r="D301" s="370" t="s">
        <v>781</v>
      </c>
    </row>
    <row r="302" spans="1:4">
      <c r="A302" s="370" t="s">
        <v>783</v>
      </c>
      <c r="B302" s="370" t="s">
        <v>784</v>
      </c>
      <c r="C302" s="371">
        <v>210</v>
      </c>
      <c r="D302" s="370" t="s">
        <v>783</v>
      </c>
    </row>
    <row r="303" spans="1:4">
      <c r="A303" s="370" t="s">
        <v>785</v>
      </c>
      <c r="B303" s="370" t="s">
        <v>786</v>
      </c>
      <c r="C303" s="371">
        <v>100</v>
      </c>
      <c r="D303" s="370" t="s">
        <v>785</v>
      </c>
    </row>
    <row r="304" spans="1:4">
      <c r="A304" s="370" t="s">
        <v>787</v>
      </c>
      <c r="B304" s="370" t="s">
        <v>788</v>
      </c>
      <c r="C304" s="371">
        <v>450</v>
      </c>
      <c r="D304" s="370" t="s">
        <v>787</v>
      </c>
    </row>
    <row r="305" spans="1:4">
      <c r="A305" s="370" t="s">
        <v>789</v>
      </c>
      <c r="B305" s="370" t="s">
        <v>790</v>
      </c>
      <c r="C305" s="371">
        <v>100</v>
      </c>
      <c r="D305" s="370" t="s">
        <v>789</v>
      </c>
    </row>
    <row r="306" spans="1:4">
      <c r="A306" s="370" t="s">
        <v>791</v>
      </c>
      <c r="B306" s="370" t="s">
        <v>792</v>
      </c>
      <c r="C306" s="371">
        <v>450</v>
      </c>
      <c r="D306" s="370" t="s">
        <v>791</v>
      </c>
    </row>
    <row r="307" spans="1:4">
      <c r="A307" s="370" t="s">
        <v>793</v>
      </c>
      <c r="B307" s="370" t="s">
        <v>794</v>
      </c>
      <c r="C307" s="371">
        <v>100</v>
      </c>
      <c r="D307" s="370" t="s">
        <v>793</v>
      </c>
    </row>
    <row r="308" spans="1:4">
      <c r="A308" s="370" t="s">
        <v>795</v>
      </c>
      <c r="B308" s="370" t="s">
        <v>796</v>
      </c>
      <c r="C308" s="371">
        <v>130</v>
      </c>
      <c r="D308" s="370" t="s">
        <v>795</v>
      </c>
    </row>
    <row r="309" spans="1:4">
      <c r="A309" s="370" t="s">
        <v>797</v>
      </c>
      <c r="B309" s="370" t="s">
        <v>798</v>
      </c>
      <c r="C309" s="371">
        <v>100</v>
      </c>
      <c r="D309" s="370" t="s">
        <v>797</v>
      </c>
    </row>
    <row r="310" spans="1:4">
      <c r="A310" s="370" t="s">
        <v>799</v>
      </c>
      <c r="B310" s="370" t="s">
        <v>800</v>
      </c>
      <c r="C310" s="371">
        <v>100</v>
      </c>
      <c r="D310" s="370" t="s">
        <v>799</v>
      </c>
    </row>
    <row r="311" spans="1:4">
      <c r="A311" s="370" t="s">
        <v>801</v>
      </c>
      <c r="B311" s="370" t="s">
        <v>802</v>
      </c>
      <c r="C311" s="371">
        <v>100</v>
      </c>
      <c r="D311" s="370" t="s">
        <v>801</v>
      </c>
    </row>
    <row r="312" spans="1:4">
      <c r="A312" s="370" t="s">
        <v>803</v>
      </c>
      <c r="B312" s="370" t="s">
        <v>804</v>
      </c>
      <c r="C312" s="371">
        <v>100</v>
      </c>
      <c r="D312" s="370" t="s">
        <v>803</v>
      </c>
    </row>
    <row r="313" spans="1:4">
      <c r="A313" s="370" t="s">
        <v>805</v>
      </c>
      <c r="B313" s="370" t="s">
        <v>806</v>
      </c>
      <c r="C313" s="371">
        <v>100</v>
      </c>
      <c r="D313" s="370" t="s">
        <v>805</v>
      </c>
    </row>
    <row r="314" spans="1:4">
      <c r="A314" s="370" t="s">
        <v>807</v>
      </c>
      <c r="B314" s="370" t="s">
        <v>808</v>
      </c>
      <c r="C314" s="371">
        <v>100</v>
      </c>
      <c r="D314" s="370" t="s">
        <v>807</v>
      </c>
    </row>
    <row r="315" spans="1:4">
      <c r="A315" s="370" t="s">
        <v>809</v>
      </c>
      <c r="B315" s="370" t="s">
        <v>810</v>
      </c>
      <c r="C315" s="371">
        <v>100</v>
      </c>
      <c r="D315" s="370" t="s">
        <v>809</v>
      </c>
    </row>
    <row r="316" spans="1:4">
      <c r="A316" s="370" t="s">
        <v>811</v>
      </c>
      <c r="B316" s="370" t="s">
        <v>812</v>
      </c>
      <c r="C316" s="371">
        <v>100</v>
      </c>
      <c r="D316" s="370" t="s">
        <v>811</v>
      </c>
    </row>
    <row r="317" spans="1:4">
      <c r="A317" s="370" t="s">
        <v>813</v>
      </c>
      <c r="B317" s="370" t="s">
        <v>814</v>
      </c>
      <c r="C317" s="371">
        <v>100</v>
      </c>
      <c r="D317" s="370" t="s">
        <v>813</v>
      </c>
    </row>
    <row r="318" spans="1:4">
      <c r="A318" s="370" t="s">
        <v>815</v>
      </c>
      <c r="B318" s="370" t="s">
        <v>816</v>
      </c>
      <c r="C318" s="371">
        <v>100</v>
      </c>
      <c r="D318" s="370" t="s">
        <v>815</v>
      </c>
    </row>
    <row r="319" spans="1:4">
      <c r="A319" s="370" t="s">
        <v>817</v>
      </c>
      <c r="B319" s="370" t="s">
        <v>818</v>
      </c>
      <c r="C319" s="371">
        <v>100</v>
      </c>
      <c r="D319" s="370" t="s">
        <v>817</v>
      </c>
    </row>
    <row r="320" spans="1:4">
      <c r="A320" s="370" t="s">
        <v>819</v>
      </c>
      <c r="B320" s="370" t="s">
        <v>820</v>
      </c>
      <c r="C320" s="371">
        <v>100</v>
      </c>
      <c r="D320" s="370" t="s">
        <v>819</v>
      </c>
    </row>
    <row r="321" spans="1:4">
      <c r="A321" s="370" t="s">
        <v>821</v>
      </c>
      <c r="B321" s="370" t="s">
        <v>822</v>
      </c>
      <c r="C321" s="371">
        <v>100</v>
      </c>
      <c r="D321" s="370" t="s">
        <v>821</v>
      </c>
    </row>
    <row r="322" spans="1:4">
      <c r="A322" s="370" t="s">
        <v>823</v>
      </c>
      <c r="B322" s="370" t="s">
        <v>824</v>
      </c>
      <c r="C322" s="371">
        <v>100</v>
      </c>
      <c r="D322" s="370" t="s">
        <v>823</v>
      </c>
    </row>
    <row r="323" spans="1:4">
      <c r="A323" s="370" t="s">
        <v>825</v>
      </c>
      <c r="B323" s="370" t="s">
        <v>826</v>
      </c>
      <c r="C323" s="371">
        <v>100</v>
      </c>
      <c r="D323" s="370" t="s">
        <v>825</v>
      </c>
    </row>
    <row r="324" spans="1:4">
      <c r="A324" s="370" t="s">
        <v>827</v>
      </c>
      <c r="B324" s="370" t="s">
        <v>828</v>
      </c>
      <c r="C324" s="371">
        <v>100</v>
      </c>
      <c r="D324" s="370" t="s">
        <v>827</v>
      </c>
    </row>
    <row r="325" spans="1:4">
      <c r="A325" s="370" t="s">
        <v>829</v>
      </c>
      <c r="B325" s="370" t="s">
        <v>830</v>
      </c>
      <c r="C325" s="371">
        <v>100</v>
      </c>
      <c r="D325" s="370" t="s">
        <v>829</v>
      </c>
    </row>
    <row r="326" spans="1:4">
      <c r="A326" s="370" t="s">
        <v>831</v>
      </c>
      <c r="B326" s="370" t="s">
        <v>832</v>
      </c>
      <c r="C326" s="371">
        <v>100</v>
      </c>
      <c r="D326" s="370" t="s">
        <v>831</v>
      </c>
    </row>
    <row r="327" spans="1:4">
      <c r="A327" s="370" t="s">
        <v>833</v>
      </c>
      <c r="B327" s="370" t="s">
        <v>834</v>
      </c>
      <c r="C327" s="371">
        <v>100</v>
      </c>
      <c r="D327" s="370" t="s">
        <v>833</v>
      </c>
    </row>
    <row r="328" spans="1:4">
      <c r="A328" s="370" t="s">
        <v>835</v>
      </c>
      <c r="B328" s="370" t="s">
        <v>836</v>
      </c>
      <c r="C328" s="371">
        <v>100</v>
      </c>
      <c r="D328" s="370" t="s">
        <v>835</v>
      </c>
    </row>
    <row r="329" spans="1:4">
      <c r="A329" s="370" t="s">
        <v>837</v>
      </c>
      <c r="B329" s="370" t="s">
        <v>838</v>
      </c>
      <c r="C329" s="371">
        <v>100</v>
      </c>
      <c r="D329" s="370" t="s">
        <v>837</v>
      </c>
    </row>
    <row r="330" spans="1:4">
      <c r="A330" s="370" t="s">
        <v>839</v>
      </c>
      <c r="B330" s="370" t="s">
        <v>840</v>
      </c>
      <c r="C330" s="371">
        <v>100</v>
      </c>
      <c r="D330" s="370" t="s">
        <v>839</v>
      </c>
    </row>
    <row r="331" spans="1:4">
      <c r="A331" s="370" t="s">
        <v>841</v>
      </c>
      <c r="B331" s="370" t="s">
        <v>842</v>
      </c>
      <c r="C331" s="371">
        <v>100</v>
      </c>
      <c r="D331" s="370" t="s">
        <v>841</v>
      </c>
    </row>
    <row r="332" spans="1:4">
      <c r="A332" s="370" t="s">
        <v>843</v>
      </c>
      <c r="B332" s="370" t="s">
        <v>844</v>
      </c>
      <c r="C332" s="371">
        <v>100</v>
      </c>
      <c r="D332" s="370" t="s">
        <v>843</v>
      </c>
    </row>
    <row r="333" spans="1:4">
      <c r="A333" s="370" t="s">
        <v>845</v>
      </c>
      <c r="B333" s="370" t="s">
        <v>846</v>
      </c>
      <c r="C333" s="371">
        <v>100</v>
      </c>
      <c r="D333" s="370" t="s">
        <v>845</v>
      </c>
    </row>
    <row r="334" spans="1:4">
      <c r="A334" s="370" t="s">
        <v>847</v>
      </c>
      <c r="B334" s="370" t="s">
        <v>848</v>
      </c>
      <c r="C334" s="371">
        <v>100</v>
      </c>
      <c r="D334" s="370" t="s">
        <v>847</v>
      </c>
    </row>
    <row r="335" spans="1:4">
      <c r="A335" s="370" t="s">
        <v>849</v>
      </c>
      <c r="B335" s="370" t="s">
        <v>850</v>
      </c>
      <c r="C335" s="371">
        <v>100</v>
      </c>
      <c r="D335" s="370" t="s">
        <v>849</v>
      </c>
    </row>
    <row r="336" spans="1:4">
      <c r="A336" s="370" t="s">
        <v>851</v>
      </c>
      <c r="B336" s="370" t="s">
        <v>852</v>
      </c>
      <c r="C336" s="371">
        <v>100</v>
      </c>
      <c r="D336" s="370" t="s">
        <v>851</v>
      </c>
    </row>
    <row r="337" spans="1:4">
      <c r="A337" s="370" t="s">
        <v>853</v>
      </c>
      <c r="B337" s="370" t="s">
        <v>854</v>
      </c>
      <c r="C337" s="371">
        <v>100</v>
      </c>
      <c r="D337" s="370" t="s">
        <v>853</v>
      </c>
    </row>
    <row r="338" spans="1:4">
      <c r="A338" s="370" t="s">
        <v>855</v>
      </c>
      <c r="B338" s="370" t="s">
        <v>856</v>
      </c>
      <c r="C338" s="371">
        <v>100</v>
      </c>
      <c r="D338" s="370" t="s">
        <v>855</v>
      </c>
    </row>
    <row r="339" spans="1:4">
      <c r="A339" s="370" t="s">
        <v>857</v>
      </c>
      <c r="B339" s="370" t="s">
        <v>858</v>
      </c>
      <c r="C339" s="371">
        <v>100</v>
      </c>
      <c r="D339" s="370" t="s">
        <v>857</v>
      </c>
    </row>
    <row r="340" spans="1:4">
      <c r="A340" s="370" t="s">
        <v>859</v>
      </c>
      <c r="B340" s="370" t="s">
        <v>860</v>
      </c>
      <c r="C340" s="371">
        <v>600</v>
      </c>
      <c r="D340" s="370" t="s">
        <v>859</v>
      </c>
    </row>
    <row r="341" spans="1:4">
      <c r="A341" s="370" t="s">
        <v>620</v>
      </c>
      <c r="B341" s="370" t="s">
        <v>861</v>
      </c>
      <c r="C341" s="371">
        <v>100</v>
      </c>
      <c r="D341" s="370" t="s">
        <v>620</v>
      </c>
    </row>
    <row r="342" spans="1:4">
      <c r="A342" s="370" t="s">
        <v>862</v>
      </c>
      <c r="B342" s="370" t="s">
        <v>863</v>
      </c>
      <c r="C342" s="371">
        <v>100</v>
      </c>
      <c r="D342" s="370" t="s">
        <v>862</v>
      </c>
    </row>
    <row r="343" spans="1:4">
      <c r="A343" s="370" t="s">
        <v>864</v>
      </c>
      <c r="B343" s="370" t="s">
        <v>865</v>
      </c>
      <c r="C343" s="371">
        <v>100</v>
      </c>
      <c r="D343" s="370" t="s">
        <v>864</v>
      </c>
    </row>
    <row r="344" spans="1:4">
      <c r="A344" s="370" t="s">
        <v>866</v>
      </c>
      <c r="B344" s="370" t="s">
        <v>867</v>
      </c>
      <c r="C344" s="371">
        <v>100</v>
      </c>
      <c r="D344" s="370" t="s">
        <v>866</v>
      </c>
    </row>
    <row r="345" spans="1:4">
      <c r="A345" s="370" t="s">
        <v>868</v>
      </c>
      <c r="B345" s="370" t="s">
        <v>869</v>
      </c>
      <c r="C345" s="371">
        <v>350</v>
      </c>
      <c r="D345" s="370" t="s">
        <v>868</v>
      </c>
    </row>
    <row r="346" spans="1:4">
      <c r="A346" s="370" t="s">
        <v>870</v>
      </c>
      <c r="B346" s="370" t="s">
        <v>871</v>
      </c>
      <c r="C346" s="371">
        <v>490</v>
      </c>
      <c r="D346" s="370" t="s">
        <v>870</v>
      </c>
    </row>
    <row r="347" spans="1:4">
      <c r="A347" s="370" t="s">
        <v>872</v>
      </c>
      <c r="B347" s="370" t="s">
        <v>873</v>
      </c>
      <c r="C347" s="371">
        <v>460</v>
      </c>
      <c r="D347" s="370" t="s">
        <v>872</v>
      </c>
    </row>
    <row r="348" spans="1:4">
      <c r="A348" s="370" t="s">
        <v>874</v>
      </c>
      <c r="B348" s="370" t="s">
        <v>875</v>
      </c>
      <c r="C348" s="371">
        <v>100</v>
      </c>
      <c r="D348" s="370" t="s">
        <v>874</v>
      </c>
    </row>
    <row r="349" spans="1:4">
      <c r="A349" s="370" t="s">
        <v>876</v>
      </c>
      <c r="B349" s="370" t="s">
        <v>877</v>
      </c>
      <c r="C349" s="371">
        <v>100</v>
      </c>
      <c r="D349" s="370" t="s">
        <v>876</v>
      </c>
    </row>
    <row r="350" spans="1:4">
      <c r="A350" s="370" t="s">
        <v>878</v>
      </c>
      <c r="B350" s="370" t="s">
        <v>879</v>
      </c>
      <c r="C350" s="371">
        <v>100</v>
      </c>
      <c r="D350" s="370" t="s">
        <v>878</v>
      </c>
    </row>
    <row r="351" spans="1:4">
      <c r="A351" s="370" t="s">
        <v>880</v>
      </c>
      <c r="B351" s="370" t="s">
        <v>881</v>
      </c>
      <c r="C351" s="371">
        <v>100</v>
      </c>
      <c r="D351" s="370" t="s">
        <v>880</v>
      </c>
    </row>
    <row r="352" spans="1:4">
      <c r="A352" s="370" t="s">
        <v>882</v>
      </c>
      <c r="B352" s="370" t="s">
        <v>883</v>
      </c>
      <c r="C352" s="371">
        <v>100</v>
      </c>
      <c r="D352" s="370" t="s">
        <v>882</v>
      </c>
    </row>
    <row r="353" spans="1:4">
      <c r="A353" s="370" t="s">
        <v>884</v>
      </c>
      <c r="B353" s="370" t="s">
        <v>885</v>
      </c>
      <c r="C353" s="371">
        <v>100</v>
      </c>
      <c r="D353" s="370" t="s">
        <v>884</v>
      </c>
    </row>
    <row r="354" spans="1:4">
      <c r="A354" s="370" t="s">
        <v>886</v>
      </c>
      <c r="B354" s="370" t="s">
        <v>887</v>
      </c>
      <c r="C354" s="371">
        <v>100</v>
      </c>
      <c r="D354" s="370" t="s">
        <v>886</v>
      </c>
    </row>
    <row r="355" spans="1:4">
      <c r="A355" s="370" t="s">
        <v>888</v>
      </c>
      <c r="B355" s="370" t="s">
        <v>889</v>
      </c>
      <c r="C355" s="371">
        <v>200</v>
      </c>
      <c r="D355" s="370" t="s">
        <v>888</v>
      </c>
    </row>
    <row r="356" spans="1:4">
      <c r="A356" s="370" t="s">
        <v>890</v>
      </c>
      <c r="B356" s="370" t="s">
        <v>891</v>
      </c>
      <c r="C356" s="371">
        <v>100</v>
      </c>
      <c r="D356" s="370" t="s">
        <v>890</v>
      </c>
    </row>
    <row r="357" spans="1:4">
      <c r="A357" s="370" t="s">
        <v>892</v>
      </c>
      <c r="B357" s="370" t="s">
        <v>893</v>
      </c>
      <c r="C357" s="371">
        <v>100</v>
      </c>
      <c r="D357" s="370" t="s">
        <v>892</v>
      </c>
    </row>
    <row r="358" spans="1:4">
      <c r="A358" s="370" t="s">
        <v>894</v>
      </c>
      <c r="B358" s="370" t="s">
        <v>895</v>
      </c>
      <c r="C358" s="371">
        <v>600</v>
      </c>
      <c r="D358" s="370" t="s">
        <v>894</v>
      </c>
    </row>
    <row r="359" spans="1:4">
      <c r="A359" s="370" t="s">
        <v>896</v>
      </c>
      <c r="B359" s="370" t="s">
        <v>897</v>
      </c>
      <c r="C359" s="371">
        <v>600</v>
      </c>
      <c r="D359" s="370" t="s">
        <v>896</v>
      </c>
    </row>
    <row r="360" spans="1:4">
      <c r="A360" s="370" t="s">
        <v>898</v>
      </c>
      <c r="B360" s="370" t="s">
        <v>899</v>
      </c>
      <c r="C360" s="371">
        <v>600</v>
      </c>
      <c r="D360" s="370" t="s">
        <v>898</v>
      </c>
    </row>
    <row r="361" spans="1:4">
      <c r="A361" s="370" t="s">
        <v>900</v>
      </c>
      <c r="B361" s="370" t="s">
        <v>901</v>
      </c>
      <c r="C361" s="371">
        <v>600</v>
      </c>
      <c r="D361" s="370" t="s">
        <v>900</v>
      </c>
    </row>
    <row r="362" spans="1:4">
      <c r="A362" s="370" t="s">
        <v>902</v>
      </c>
      <c r="B362" s="370" t="s">
        <v>903</v>
      </c>
      <c r="C362" s="371">
        <v>600</v>
      </c>
      <c r="D362" s="370" t="s">
        <v>902</v>
      </c>
    </row>
    <row r="363" spans="1:4">
      <c r="A363" s="370" t="s">
        <v>904</v>
      </c>
      <c r="B363" s="370" t="s">
        <v>905</v>
      </c>
      <c r="C363" s="371">
        <v>460</v>
      </c>
      <c r="D363" s="370" t="s">
        <v>904</v>
      </c>
    </row>
    <row r="364" spans="1:4">
      <c r="A364" s="370" t="s">
        <v>906</v>
      </c>
      <c r="B364" s="370" t="s">
        <v>907</v>
      </c>
      <c r="C364" s="371">
        <v>600</v>
      </c>
      <c r="D364" s="370" t="s">
        <v>906</v>
      </c>
    </row>
    <row r="365" spans="1:4">
      <c r="A365" s="370" t="s">
        <v>910</v>
      </c>
      <c r="B365" s="370" t="s">
        <v>911</v>
      </c>
      <c r="C365" s="371">
        <v>210</v>
      </c>
      <c r="D365" s="370" t="s">
        <v>910</v>
      </c>
    </row>
    <row r="366" spans="1:4">
      <c r="A366" s="370" t="s">
        <v>912</v>
      </c>
      <c r="B366" s="370" t="s">
        <v>913</v>
      </c>
      <c r="C366" s="371">
        <v>600</v>
      </c>
      <c r="D366" s="370" t="s">
        <v>912</v>
      </c>
    </row>
    <row r="367" spans="1:4">
      <c r="A367" s="370" t="s">
        <v>914</v>
      </c>
      <c r="B367" s="370" t="s">
        <v>915</v>
      </c>
      <c r="C367" s="371">
        <v>600</v>
      </c>
      <c r="D367" s="370" t="s">
        <v>914</v>
      </c>
    </row>
    <row r="368" spans="1:4">
      <c r="A368" s="370" t="s">
        <v>916</v>
      </c>
      <c r="B368" s="370" t="s">
        <v>917</v>
      </c>
      <c r="C368" s="371">
        <v>600</v>
      </c>
      <c r="D368" s="370" t="s">
        <v>916</v>
      </c>
    </row>
    <row r="369" spans="1:4">
      <c r="A369" s="370" t="s">
        <v>918</v>
      </c>
      <c r="B369" s="370" t="s">
        <v>919</v>
      </c>
      <c r="C369" s="371">
        <v>620</v>
      </c>
      <c r="D369" s="370" t="s">
        <v>918</v>
      </c>
    </row>
    <row r="370" spans="1:4">
      <c r="A370" s="370" t="s">
        <v>928</v>
      </c>
      <c r="B370" s="370" t="s">
        <v>929</v>
      </c>
      <c r="C370" s="371">
        <v>600</v>
      </c>
      <c r="D370" s="370" t="s">
        <v>928</v>
      </c>
    </row>
    <row r="371" spans="1:4">
      <c r="A371" s="370" t="s">
        <v>932</v>
      </c>
      <c r="B371" s="370" t="s">
        <v>933</v>
      </c>
      <c r="C371" s="371">
        <v>100</v>
      </c>
      <c r="D371" s="370" t="s">
        <v>932</v>
      </c>
    </row>
    <row r="372" spans="1:4">
      <c r="A372" s="370" t="s">
        <v>934</v>
      </c>
      <c r="B372" s="370" t="s">
        <v>935</v>
      </c>
      <c r="C372" s="371">
        <v>350</v>
      </c>
      <c r="D372" s="370" t="s">
        <v>934</v>
      </c>
    </row>
    <row r="373" spans="1:4">
      <c r="A373" s="370" t="s">
        <v>936</v>
      </c>
      <c r="B373" s="370" t="s">
        <v>937</v>
      </c>
      <c r="C373" s="371">
        <v>140</v>
      </c>
      <c r="D373" s="370" t="s">
        <v>936</v>
      </c>
    </row>
    <row r="374" spans="1:4">
      <c r="A374" s="370" t="s">
        <v>938</v>
      </c>
      <c r="B374" s="370" t="s">
        <v>939</v>
      </c>
      <c r="C374" s="371">
        <v>100</v>
      </c>
      <c r="D374" s="370" t="s">
        <v>938</v>
      </c>
    </row>
    <row r="375" spans="1:4">
      <c r="A375" s="370" t="s">
        <v>940</v>
      </c>
      <c r="B375" s="370" t="s">
        <v>941</v>
      </c>
      <c r="C375" s="371">
        <v>350</v>
      </c>
      <c r="D375" s="370" t="s">
        <v>940</v>
      </c>
    </row>
    <row r="376" spans="1:4">
      <c r="A376" s="370" t="s">
        <v>942</v>
      </c>
      <c r="B376" s="370" t="s">
        <v>943</v>
      </c>
      <c r="C376" s="371">
        <v>100</v>
      </c>
      <c r="D376" s="370" t="s">
        <v>942</v>
      </c>
    </row>
    <row r="377" spans="1:4">
      <c r="A377" s="370" t="s">
        <v>944</v>
      </c>
      <c r="B377" s="370" t="s">
        <v>945</v>
      </c>
      <c r="C377" s="371">
        <v>460</v>
      </c>
      <c r="D377" s="370" t="s">
        <v>944</v>
      </c>
    </row>
    <row r="378" spans="1:4">
      <c r="A378" s="370" t="s">
        <v>946</v>
      </c>
      <c r="B378" s="370" t="s">
        <v>947</v>
      </c>
      <c r="C378" s="371">
        <v>350</v>
      </c>
      <c r="D378" s="370" t="s">
        <v>946</v>
      </c>
    </row>
    <row r="379" spans="1:4">
      <c r="A379" s="370" t="s">
        <v>948</v>
      </c>
      <c r="B379" s="370" t="s">
        <v>949</v>
      </c>
      <c r="C379" s="371">
        <v>140</v>
      </c>
      <c r="D379" s="370" t="s">
        <v>948</v>
      </c>
    </row>
    <row r="380" spans="1:4">
      <c r="A380" s="370" t="s">
        <v>950</v>
      </c>
      <c r="B380" s="370" t="s">
        <v>951</v>
      </c>
      <c r="C380" s="371">
        <v>100</v>
      </c>
      <c r="D380" s="370" t="s">
        <v>950</v>
      </c>
    </row>
    <row r="381" spans="1:4">
      <c r="A381" s="370" t="s">
        <v>952</v>
      </c>
      <c r="B381" s="370" t="s">
        <v>953</v>
      </c>
      <c r="C381" s="371">
        <v>350</v>
      </c>
      <c r="D381" s="370" t="s">
        <v>952</v>
      </c>
    </row>
    <row r="382" spans="1:4">
      <c r="A382" s="370" t="s">
        <v>954</v>
      </c>
      <c r="B382" s="370" t="s">
        <v>955</v>
      </c>
      <c r="C382" s="371">
        <v>100</v>
      </c>
      <c r="D382" s="370" t="s">
        <v>954</v>
      </c>
    </row>
    <row r="383" spans="1:4">
      <c r="A383" s="370" t="s">
        <v>956</v>
      </c>
      <c r="B383" s="370" t="s">
        <v>957</v>
      </c>
      <c r="C383" s="371">
        <v>100</v>
      </c>
      <c r="D383" s="370" t="s">
        <v>956</v>
      </c>
    </row>
    <row r="384" spans="1:4">
      <c r="A384" s="370" t="s">
        <v>958</v>
      </c>
      <c r="B384" s="370" t="s">
        <v>959</v>
      </c>
      <c r="C384" s="371">
        <v>130</v>
      </c>
      <c r="D384" s="370" t="s">
        <v>958</v>
      </c>
    </row>
    <row r="385" spans="1:4">
      <c r="A385" s="370" t="s">
        <v>960</v>
      </c>
      <c r="B385" s="370" t="s">
        <v>961</v>
      </c>
      <c r="C385" s="371">
        <v>450</v>
      </c>
      <c r="D385" s="370" t="s">
        <v>960</v>
      </c>
    </row>
    <row r="386" spans="1:4">
      <c r="A386" s="370" t="s">
        <v>962</v>
      </c>
      <c r="B386" s="370" t="s">
        <v>963</v>
      </c>
      <c r="C386" s="371">
        <v>150</v>
      </c>
      <c r="D386" s="370" t="s">
        <v>962</v>
      </c>
    </row>
    <row r="387" spans="1:4">
      <c r="A387" s="370" t="s">
        <v>964</v>
      </c>
      <c r="B387" s="370" t="s">
        <v>965</v>
      </c>
      <c r="C387" s="371">
        <v>100</v>
      </c>
      <c r="D387" s="370" t="s">
        <v>964</v>
      </c>
    </row>
    <row r="388" spans="1:4">
      <c r="A388" s="370" t="s">
        <v>966</v>
      </c>
      <c r="B388" s="370" t="s">
        <v>967</v>
      </c>
      <c r="C388" s="371">
        <v>100</v>
      </c>
      <c r="D388" s="370" t="s">
        <v>966</v>
      </c>
    </row>
    <row r="389" spans="1:4">
      <c r="A389" s="370" t="s">
        <v>968</v>
      </c>
      <c r="B389" s="370" t="s">
        <v>969</v>
      </c>
      <c r="C389" s="371">
        <v>100</v>
      </c>
      <c r="D389" s="370" t="s">
        <v>968</v>
      </c>
    </row>
    <row r="390" spans="1:4">
      <c r="A390" s="370" t="s">
        <v>970</v>
      </c>
      <c r="B390" s="370" t="s">
        <v>971</v>
      </c>
      <c r="C390" s="371">
        <v>600</v>
      </c>
      <c r="D390" s="370" t="s">
        <v>970</v>
      </c>
    </row>
    <row r="391" spans="1:4">
      <c r="A391" s="370" t="s">
        <v>972</v>
      </c>
      <c r="B391" s="370" t="s">
        <v>973</v>
      </c>
      <c r="C391" s="371">
        <v>600</v>
      </c>
      <c r="D391" s="370" t="s">
        <v>972</v>
      </c>
    </row>
    <row r="392" spans="1:4">
      <c r="A392" s="370" t="s">
        <v>974</v>
      </c>
      <c r="B392" s="370" t="s">
        <v>975</v>
      </c>
      <c r="C392" s="371">
        <v>600</v>
      </c>
      <c r="D392" s="370" t="s">
        <v>974</v>
      </c>
    </row>
    <row r="393" spans="1:4">
      <c r="A393" s="370" t="s">
        <v>976</v>
      </c>
      <c r="B393" s="370" t="s">
        <v>977</v>
      </c>
      <c r="C393" s="371">
        <v>600</v>
      </c>
      <c r="D393" s="370" t="s">
        <v>976</v>
      </c>
    </row>
    <row r="394" spans="1:4">
      <c r="A394" s="370" t="s">
        <v>978</v>
      </c>
      <c r="B394" s="370" t="s">
        <v>979</v>
      </c>
      <c r="C394" s="371">
        <v>130</v>
      </c>
      <c r="D394" s="370" t="s">
        <v>978</v>
      </c>
    </row>
    <row r="395" spans="1:4">
      <c r="A395" s="370" t="s">
        <v>980</v>
      </c>
      <c r="B395" s="370" t="s">
        <v>981</v>
      </c>
      <c r="C395" s="371">
        <v>100</v>
      </c>
      <c r="D395" s="370" t="s">
        <v>980</v>
      </c>
    </row>
    <row r="396" spans="1:4">
      <c r="A396" s="370" t="s">
        <v>982</v>
      </c>
      <c r="B396" s="370" t="s">
        <v>983</v>
      </c>
      <c r="C396" s="371">
        <v>100</v>
      </c>
      <c r="D396" s="370" t="s">
        <v>982</v>
      </c>
    </row>
    <row r="397" spans="1:4">
      <c r="A397" s="370" t="s">
        <v>984</v>
      </c>
      <c r="B397" s="370" t="s">
        <v>985</v>
      </c>
      <c r="C397" s="371">
        <v>100</v>
      </c>
      <c r="D397" s="370" t="s">
        <v>984</v>
      </c>
    </row>
    <row r="398" spans="1:4">
      <c r="A398" s="370" t="s">
        <v>986</v>
      </c>
      <c r="B398" s="370" t="s">
        <v>987</v>
      </c>
      <c r="C398" s="371">
        <v>100</v>
      </c>
      <c r="D398" s="370" t="s">
        <v>986</v>
      </c>
    </row>
    <row r="399" spans="1:4">
      <c r="A399" s="370" t="s">
        <v>988</v>
      </c>
      <c r="B399" s="370" t="s">
        <v>989</v>
      </c>
      <c r="C399" s="371">
        <v>100</v>
      </c>
      <c r="D399" s="370" t="s">
        <v>988</v>
      </c>
    </row>
    <row r="400" spans="1:4">
      <c r="A400" s="370" t="s">
        <v>990</v>
      </c>
      <c r="B400" s="370" t="s">
        <v>991</v>
      </c>
      <c r="C400" s="371">
        <v>100</v>
      </c>
      <c r="D400" s="370" t="s">
        <v>990</v>
      </c>
    </row>
    <row r="401" spans="1:4">
      <c r="A401" s="370" t="s">
        <v>992</v>
      </c>
      <c r="B401" s="370" t="s">
        <v>993</v>
      </c>
      <c r="C401" s="371">
        <v>100</v>
      </c>
      <c r="D401" s="370" t="s">
        <v>992</v>
      </c>
    </row>
    <row r="402" spans="1:4">
      <c r="A402" s="370" t="s">
        <v>994</v>
      </c>
      <c r="B402" s="370" t="s">
        <v>995</v>
      </c>
      <c r="C402" s="371">
        <v>100</v>
      </c>
      <c r="D402" s="370" t="s">
        <v>994</v>
      </c>
    </row>
    <row r="403" spans="1:4">
      <c r="A403" s="370" t="s">
        <v>996</v>
      </c>
      <c r="B403" s="370" t="s">
        <v>997</v>
      </c>
      <c r="C403" s="371">
        <v>100</v>
      </c>
      <c r="D403" s="370" t="s">
        <v>996</v>
      </c>
    </row>
    <row r="404" spans="1:4">
      <c r="A404" s="370" t="s">
        <v>998</v>
      </c>
      <c r="B404" s="370" t="s">
        <v>999</v>
      </c>
      <c r="C404" s="371">
        <v>100</v>
      </c>
      <c r="D404" s="370" t="s">
        <v>998</v>
      </c>
    </row>
    <row r="405" spans="1:4">
      <c r="A405" s="370" t="s">
        <v>1000</v>
      </c>
      <c r="B405" s="370" t="s">
        <v>1001</v>
      </c>
      <c r="C405" s="371">
        <v>100</v>
      </c>
      <c r="D405" s="370" t="s">
        <v>1000</v>
      </c>
    </row>
    <row r="406" spans="1:4">
      <c r="A406" s="370" t="s">
        <v>1002</v>
      </c>
      <c r="B406" s="370" t="s">
        <v>1003</v>
      </c>
      <c r="C406" s="371">
        <v>100</v>
      </c>
      <c r="D406" s="370" t="s">
        <v>1002</v>
      </c>
    </row>
    <row r="407" spans="1:4">
      <c r="A407" s="370" t="s">
        <v>1004</v>
      </c>
      <c r="B407" s="370" t="s">
        <v>1005</v>
      </c>
      <c r="C407" s="371">
        <v>100</v>
      </c>
      <c r="D407" s="370" t="s">
        <v>1004</v>
      </c>
    </row>
    <row r="408" spans="1:4">
      <c r="A408" s="370" t="s">
        <v>1006</v>
      </c>
      <c r="B408" s="370" t="s">
        <v>1007</v>
      </c>
      <c r="C408" s="371">
        <v>100</v>
      </c>
      <c r="D408" s="370" t="s">
        <v>1006</v>
      </c>
    </row>
    <row r="409" spans="1:4">
      <c r="A409" s="370" t="s">
        <v>1008</v>
      </c>
      <c r="B409" s="370" t="s">
        <v>1009</v>
      </c>
      <c r="C409" s="371">
        <v>100</v>
      </c>
      <c r="D409" s="370" t="s">
        <v>1008</v>
      </c>
    </row>
    <row r="410" spans="1:4">
      <c r="A410" s="370" t="s">
        <v>1010</v>
      </c>
      <c r="B410" s="370" t="s">
        <v>1011</v>
      </c>
      <c r="C410" s="371">
        <v>100</v>
      </c>
      <c r="D410" s="370" t="s">
        <v>1010</v>
      </c>
    </row>
    <row r="411" spans="1:4">
      <c r="A411" s="370" t="s">
        <v>1012</v>
      </c>
      <c r="B411" s="370" t="s">
        <v>1013</v>
      </c>
      <c r="C411" s="371">
        <v>100</v>
      </c>
      <c r="D411" s="370" t="s">
        <v>1012</v>
      </c>
    </row>
    <row r="412" spans="1:4">
      <c r="A412" s="370" t="s">
        <v>1014</v>
      </c>
      <c r="B412" s="370" t="s">
        <v>1015</v>
      </c>
      <c r="C412" s="371">
        <v>100</v>
      </c>
      <c r="D412" s="370" t="s">
        <v>1014</v>
      </c>
    </row>
    <row r="413" spans="1:4">
      <c r="A413" s="370" t="s">
        <v>1016</v>
      </c>
      <c r="B413" s="370" t="s">
        <v>1017</v>
      </c>
      <c r="C413" s="371">
        <v>100</v>
      </c>
      <c r="D413" s="370" t="s">
        <v>1016</v>
      </c>
    </row>
    <row r="414" spans="1:4">
      <c r="A414" s="370" t="s">
        <v>1018</v>
      </c>
      <c r="B414" s="370" t="s">
        <v>1019</v>
      </c>
      <c r="C414" s="371">
        <v>100</v>
      </c>
      <c r="D414" s="370" t="s">
        <v>1018</v>
      </c>
    </row>
    <row r="415" spans="1:4">
      <c r="A415" s="370" t="s">
        <v>1020</v>
      </c>
      <c r="B415" s="370" t="s">
        <v>1021</v>
      </c>
      <c r="C415" s="371">
        <v>100</v>
      </c>
      <c r="D415" s="370" t="s">
        <v>1020</v>
      </c>
    </row>
    <row r="416" spans="1:4">
      <c r="A416" s="370" t="s">
        <v>1022</v>
      </c>
      <c r="B416" s="370" t="s">
        <v>1023</v>
      </c>
      <c r="C416" s="371">
        <v>100</v>
      </c>
      <c r="D416" s="370" t="s">
        <v>1022</v>
      </c>
    </row>
    <row r="417" spans="1:4">
      <c r="A417" s="370" t="s">
        <v>1026</v>
      </c>
      <c r="B417" s="370" t="s">
        <v>1027</v>
      </c>
      <c r="C417" s="371">
        <v>600</v>
      </c>
      <c r="D417" s="370" t="s">
        <v>1026</v>
      </c>
    </row>
    <row r="418" spans="1:4">
      <c r="A418" s="370" t="s">
        <v>1028</v>
      </c>
      <c r="B418" s="370" t="s">
        <v>1029</v>
      </c>
      <c r="C418" s="371">
        <v>100</v>
      </c>
      <c r="D418" s="370" t="s">
        <v>1028</v>
      </c>
    </row>
    <row r="419" spans="1:4">
      <c r="A419" s="370" t="s">
        <v>1030</v>
      </c>
      <c r="B419" s="370" t="s">
        <v>1031</v>
      </c>
      <c r="C419" s="371">
        <v>100</v>
      </c>
      <c r="D419" s="370" t="s">
        <v>1030</v>
      </c>
    </row>
    <row r="420" spans="1:4">
      <c r="A420" s="370" t="s">
        <v>1032</v>
      </c>
      <c r="B420" s="370" t="s">
        <v>1033</v>
      </c>
      <c r="C420" s="371">
        <v>100</v>
      </c>
      <c r="D420" s="370" t="s">
        <v>1032</v>
      </c>
    </row>
    <row r="421" spans="1:4">
      <c r="A421" s="370" t="s">
        <v>1034</v>
      </c>
      <c r="B421" s="370" t="s">
        <v>1035</v>
      </c>
      <c r="C421" s="371">
        <v>100</v>
      </c>
      <c r="D421" s="370" t="s">
        <v>1034</v>
      </c>
    </row>
    <row r="422" spans="1:4">
      <c r="A422" s="370" t="s">
        <v>1036</v>
      </c>
      <c r="B422" s="370" t="s">
        <v>1037</v>
      </c>
      <c r="C422" s="371">
        <v>100</v>
      </c>
      <c r="D422" s="370" t="s">
        <v>1036</v>
      </c>
    </row>
    <row r="423" spans="1:4">
      <c r="A423" s="370" t="s">
        <v>1038</v>
      </c>
      <c r="B423" s="370" t="s">
        <v>1039</v>
      </c>
      <c r="C423" s="371">
        <v>100</v>
      </c>
      <c r="D423" s="370" t="s">
        <v>1038</v>
      </c>
    </row>
    <row r="424" spans="1:4">
      <c r="A424" s="370" t="s">
        <v>1040</v>
      </c>
      <c r="B424" s="370" t="s">
        <v>1041</v>
      </c>
      <c r="C424" s="371">
        <v>100</v>
      </c>
      <c r="D424" s="370" t="s">
        <v>1040</v>
      </c>
    </row>
    <row r="425" spans="1:4">
      <c r="A425" s="370" t="s">
        <v>1042</v>
      </c>
      <c r="B425" s="370" t="s">
        <v>1043</v>
      </c>
      <c r="C425" s="371">
        <v>100</v>
      </c>
      <c r="D425" s="370" t="s">
        <v>1042</v>
      </c>
    </row>
    <row r="426" spans="1:4">
      <c r="A426" s="370" t="s">
        <v>1044</v>
      </c>
      <c r="B426" s="370" t="s">
        <v>1045</v>
      </c>
      <c r="C426" s="371">
        <v>100</v>
      </c>
      <c r="D426" s="370" t="s">
        <v>1044</v>
      </c>
    </row>
    <row r="427" spans="1:4">
      <c r="A427" s="370" t="s">
        <v>1046</v>
      </c>
      <c r="B427" s="370" t="s">
        <v>1047</v>
      </c>
      <c r="C427" s="371">
        <v>100</v>
      </c>
      <c r="D427" s="370" t="s">
        <v>1046</v>
      </c>
    </row>
    <row r="428" spans="1:4">
      <c r="A428" s="370" t="s">
        <v>1048</v>
      </c>
      <c r="B428" s="370" t="s">
        <v>1049</v>
      </c>
      <c r="C428" s="371">
        <v>100</v>
      </c>
      <c r="D428" s="370" t="s">
        <v>1048</v>
      </c>
    </row>
    <row r="429" spans="1:4">
      <c r="A429" s="370" t="s">
        <v>1050</v>
      </c>
      <c r="B429" s="370" t="s">
        <v>1051</v>
      </c>
      <c r="C429" s="371">
        <v>100</v>
      </c>
      <c r="D429" s="370" t="s">
        <v>1050</v>
      </c>
    </row>
    <row r="430" spans="1:4">
      <c r="A430" s="370" t="s">
        <v>1052</v>
      </c>
      <c r="B430" s="370" t="s">
        <v>1053</v>
      </c>
      <c r="C430" s="371">
        <v>100</v>
      </c>
      <c r="D430" s="370" t="s">
        <v>1052</v>
      </c>
    </row>
    <row r="431" spans="1:4">
      <c r="A431" s="370" t="s">
        <v>1054</v>
      </c>
      <c r="B431" s="370" t="s">
        <v>1055</v>
      </c>
      <c r="C431" s="371">
        <v>100</v>
      </c>
      <c r="D431" s="370" t="s">
        <v>1054</v>
      </c>
    </row>
    <row r="432" spans="1:4">
      <c r="A432" s="370" t="s">
        <v>1058</v>
      </c>
      <c r="B432" s="370" t="s">
        <v>1059</v>
      </c>
      <c r="C432" s="371">
        <v>100</v>
      </c>
      <c r="D432" s="370" t="s">
        <v>1058</v>
      </c>
    </row>
    <row r="433" spans="1:4">
      <c r="A433" s="370" t="s">
        <v>1060</v>
      </c>
      <c r="B433" s="370" t="s">
        <v>1061</v>
      </c>
      <c r="C433" s="371">
        <v>100</v>
      </c>
      <c r="D433" s="370" t="s">
        <v>1060</v>
      </c>
    </row>
    <row r="434" spans="1:4">
      <c r="A434" s="370" t="s">
        <v>1062</v>
      </c>
      <c r="B434" s="370" t="s">
        <v>1063</v>
      </c>
      <c r="C434" s="371">
        <v>100</v>
      </c>
      <c r="D434" s="370" t="s">
        <v>1062</v>
      </c>
    </row>
    <row r="435" spans="1:4">
      <c r="A435" s="370" t="s">
        <v>1064</v>
      </c>
      <c r="B435" s="370" t="s">
        <v>1065</v>
      </c>
      <c r="C435" s="371">
        <v>100</v>
      </c>
      <c r="D435" s="370" t="s">
        <v>1064</v>
      </c>
    </row>
    <row r="436" spans="1:4">
      <c r="A436" s="370" t="s">
        <v>1066</v>
      </c>
      <c r="B436" s="370" t="s">
        <v>1067</v>
      </c>
      <c r="C436" s="371">
        <v>100</v>
      </c>
      <c r="D436" s="370" t="s">
        <v>1066</v>
      </c>
    </row>
    <row r="437" spans="1:4">
      <c r="A437" s="370" t="s">
        <v>1068</v>
      </c>
      <c r="B437" s="370" t="s">
        <v>1069</v>
      </c>
      <c r="C437" s="371">
        <v>100</v>
      </c>
      <c r="D437" s="370" t="s">
        <v>1068</v>
      </c>
    </row>
    <row r="438" spans="1:4">
      <c r="A438" s="370" t="s">
        <v>1070</v>
      </c>
      <c r="B438" s="370" t="s">
        <v>1071</v>
      </c>
      <c r="C438" s="371">
        <v>100</v>
      </c>
      <c r="D438" s="370" t="s">
        <v>1070</v>
      </c>
    </row>
    <row r="439" spans="1:4">
      <c r="A439" s="370" t="s">
        <v>1072</v>
      </c>
      <c r="B439" s="370" t="s">
        <v>1073</v>
      </c>
      <c r="C439" s="371">
        <v>100</v>
      </c>
      <c r="D439" s="370" t="s">
        <v>1072</v>
      </c>
    </row>
    <row r="440" spans="1:4">
      <c r="A440" s="370" t="s">
        <v>1074</v>
      </c>
      <c r="B440" s="370" t="s">
        <v>1075</v>
      </c>
      <c r="C440" s="371">
        <v>100</v>
      </c>
      <c r="D440" s="370" t="s">
        <v>1074</v>
      </c>
    </row>
    <row r="441" spans="1:4">
      <c r="A441" s="370" t="s">
        <v>1076</v>
      </c>
      <c r="B441" s="370" t="s">
        <v>1077</v>
      </c>
      <c r="C441" s="371">
        <v>100</v>
      </c>
      <c r="D441" s="370" t="s">
        <v>1076</v>
      </c>
    </row>
    <row r="442" spans="1:4">
      <c r="A442" s="370" t="s">
        <v>1078</v>
      </c>
      <c r="B442" s="370" t="s">
        <v>1079</v>
      </c>
      <c r="C442" s="371">
        <v>100</v>
      </c>
      <c r="D442" s="370" t="s">
        <v>1078</v>
      </c>
    </row>
    <row r="443" spans="1:4">
      <c r="A443" s="370" t="s">
        <v>1080</v>
      </c>
      <c r="B443" s="370" t="s">
        <v>1081</v>
      </c>
      <c r="C443" s="371">
        <v>100</v>
      </c>
      <c r="D443" s="370" t="s">
        <v>1080</v>
      </c>
    </row>
    <row r="444" spans="1:4">
      <c r="A444" s="370" t="s">
        <v>1082</v>
      </c>
      <c r="B444" s="370" t="s">
        <v>1083</v>
      </c>
      <c r="C444" s="371">
        <v>100</v>
      </c>
      <c r="D444" s="370" t="s">
        <v>1082</v>
      </c>
    </row>
    <row r="445" spans="1:4">
      <c r="A445" s="370" t="s">
        <v>1084</v>
      </c>
      <c r="B445" s="370" t="s">
        <v>1085</v>
      </c>
      <c r="C445" s="371">
        <v>600</v>
      </c>
      <c r="D445" s="370" t="s">
        <v>1084</v>
      </c>
    </row>
    <row r="446" spans="1:4">
      <c r="A446" s="370" t="s">
        <v>1086</v>
      </c>
      <c r="B446" s="370" t="s">
        <v>1087</v>
      </c>
      <c r="C446" s="371">
        <v>600</v>
      </c>
      <c r="D446" s="370" t="s">
        <v>1086</v>
      </c>
    </row>
    <row r="447" spans="1:4">
      <c r="A447" s="370" t="s">
        <v>1088</v>
      </c>
      <c r="B447" s="370" t="s">
        <v>1089</v>
      </c>
      <c r="C447" s="371">
        <v>600</v>
      </c>
      <c r="D447" s="370" t="s">
        <v>1088</v>
      </c>
    </row>
    <row r="448" spans="1:4">
      <c r="A448" s="370" t="s">
        <v>1090</v>
      </c>
      <c r="B448" s="370" t="s">
        <v>1091</v>
      </c>
      <c r="C448" s="371">
        <v>600</v>
      </c>
      <c r="D448" s="370" t="s">
        <v>1090</v>
      </c>
    </row>
    <row r="449" spans="1:4">
      <c r="A449" s="370" t="s">
        <v>1092</v>
      </c>
      <c r="B449" s="370" t="s">
        <v>1093</v>
      </c>
      <c r="C449" s="371">
        <v>600</v>
      </c>
      <c r="D449" s="370" t="s">
        <v>1092</v>
      </c>
    </row>
    <row r="450" spans="1:4">
      <c r="A450" s="370" t="s">
        <v>1094</v>
      </c>
      <c r="B450" s="370" t="s">
        <v>1095</v>
      </c>
      <c r="C450" s="371">
        <v>600</v>
      </c>
      <c r="D450" s="370" t="s">
        <v>1094</v>
      </c>
    </row>
    <row r="451" spans="1:4">
      <c r="A451" s="370" t="s">
        <v>1096</v>
      </c>
      <c r="B451" s="370" t="s">
        <v>1097</v>
      </c>
      <c r="C451" s="371">
        <v>600</v>
      </c>
      <c r="D451" s="370" t="s">
        <v>1096</v>
      </c>
    </row>
    <row r="452" spans="1:4">
      <c r="A452" s="370" t="s">
        <v>1098</v>
      </c>
      <c r="B452" s="370" t="s">
        <v>1099</v>
      </c>
      <c r="C452" s="371">
        <v>600</v>
      </c>
      <c r="D452" s="370" t="s">
        <v>1098</v>
      </c>
    </row>
    <row r="453" spans="1:4">
      <c r="A453" s="370" t="s">
        <v>1100</v>
      </c>
      <c r="B453" s="370" t="s">
        <v>1101</v>
      </c>
      <c r="C453" s="371">
        <v>600</v>
      </c>
      <c r="D453" s="370" t="s">
        <v>1100</v>
      </c>
    </row>
    <row r="454" spans="1:4">
      <c r="A454" s="370" t="s">
        <v>1102</v>
      </c>
      <c r="B454" s="370" t="s">
        <v>1103</v>
      </c>
      <c r="C454" s="371">
        <v>600</v>
      </c>
      <c r="D454" s="370" t="s">
        <v>1102</v>
      </c>
    </row>
    <row r="455" spans="1:4">
      <c r="A455" s="370" t="s">
        <v>1104</v>
      </c>
      <c r="B455" s="370" t="s">
        <v>1105</v>
      </c>
      <c r="C455" s="371">
        <v>600</v>
      </c>
      <c r="D455" s="370" t="s">
        <v>1104</v>
      </c>
    </row>
    <row r="456" spans="1:4">
      <c r="A456" s="370" t="s">
        <v>1106</v>
      </c>
      <c r="B456" s="370" t="s">
        <v>1107</v>
      </c>
      <c r="C456" s="371">
        <v>600</v>
      </c>
      <c r="D456" s="370" t="s">
        <v>1106</v>
      </c>
    </row>
    <row r="457" spans="1:4">
      <c r="A457" s="370" t="s">
        <v>1108</v>
      </c>
      <c r="B457" s="370" t="s">
        <v>1109</v>
      </c>
      <c r="C457" s="371">
        <v>600</v>
      </c>
      <c r="D457" s="370" t="s">
        <v>1108</v>
      </c>
    </row>
    <row r="458" spans="1:4">
      <c r="A458" s="370" t="s">
        <v>1110</v>
      </c>
      <c r="B458" s="370" t="s">
        <v>1111</v>
      </c>
      <c r="C458" s="371">
        <v>600</v>
      </c>
      <c r="D458" s="370" t="s">
        <v>1110</v>
      </c>
    </row>
    <row r="459" spans="1:4">
      <c r="A459" s="370" t="s">
        <v>1112</v>
      </c>
      <c r="B459" s="370" t="s">
        <v>1113</v>
      </c>
      <c r="C459" s="371">
        <v>600</v>
      </c>
      <c r="D459" s="370" t="s">
        <v>1112</v>
      </c>
    </row>
    <row r="460" spans="1:4">
      <c r="A460" s="370" t="s">
        <v>1114</v>
      </c>
      <c r="B460" s="370" t="s">
        <v>1115</v>
      </c>
      <c r="C460" s="371">
        <v>600</v>
      </c>
      <c r="D460" s="370" t="s">
        <v>1114</v>
      </c>
    </row>
    <row r="461" spans="1:4">
      <c r="A461" s="370" t="s">
        <v>1116</v>
      </c>
      <c r="B461" s="370" t="s">
        <v>1117</v>
      </c>
      <c r="C461" s="371">
        <v>600</v>
      </c>
      <c r="D461" s="370" t="s">
        <v>1116</v>
      </c>
    </row>
    <row r="462" spans="1:4">
      <c r="A462" s="370" t="s">
        <v>1118</v>
      </c>
      <c r="B462" s="370" t="s">
        <v>1119</v>
      </c>
      <c r="C462" s="371">
        <v>600</v>
      </c>
      <c r="D462" s="370" t="s">
        <v>1118</v>
      </c>
    </row>
    <row r="463" spans="1:4">
      <c r="A463" s="370" t="s">
        <v>1120</v>
      </c>
      <c r="B463" s="370" t="s">
        <v>1121</v>
      </c>
      <c r="C463" s="371">
        <v>600</v>
      </c>
      <c r="D463" s="370" t="s">
        <v>1120</v>
      </c>
    </row>
    <row r="464" spans="1:4">
      <c r="A464" s="370" t="s">
        <v>1122</v>
      </c>
      <c r="B464" s="370" t="s">
        <v>1123</v>
      </c>
      <c r="C464" s="371">
        <v>600</v>
      </c>
      <c r="D464" s="370" t="s">
        <v>1122</v>
      </c>
    </row>
    <row r="465" spans="1:4">
      <c r="A465" s="370" t="s">
        <v>1124</v>
      </c>
      <c r="B465" s="370" t="s">
        <v>1125</v>
      </c>
      <c r="C465" s="371">
        <v>600</v>
      </c>
      <c r="D465" s="370" t="s">
        <v>1124</v>
      </c>
    </row>
    <row r="466" spans="1:4">
      <c r="A466" s="370" t="s">
        <v>1126</v>
      </c>
      <c r="B466" s="370" t="s">
        <v>1127</v>
      </c>
      <c r="C466" s="371">
        <v>600</v>
      </c>
      <c r="D466" s="370" t="s">
        <v>1126</v>
      </c>
    </row>
    <row r="467" spans="1:4">
      <c r="A467" s="370" t="s">
        <v>1128</v>
      </c>
      <c r="B467" s="370" t="s">
        <v>1129</v>
      </c>
      <c r="C467" s="371">
        <v>600</v>
      </c>
      <c r="D467" s="370" t="s">
        <v>1128</v>
      </c>
    </row>
    <row r="468" spans="1:4">
      <c r="A468" s="370" t="s">
        <v>1130</v>
      </c>
      <c r="B468" s="370" t="s">
        <v>1131</v>
      </c>
      <c r="C468" s="371">
        <v>600</v>
      </c>
      <c r="D468" s="370" t="s">
        <v>1130</v>
      </c>
    </row>
    <row r="469" spans="1:4">
      <c r="A469" s="370" t="s">
        <v>1132</v>
      </c>
      <c r="B469" s="370" t="s">
        <v>1133</v>
      </c>
      <c r="C469" s="371">
        <v>600</v>
      </c>
      <c r="D469" s="370" t="s">
        <v>1132</v>
      </c>
    </row>
    <row r="470" spans="1:4">
      <c r="A470" s="370" t="s">
        <v>1134</v>
      </c>
      <c r="B470" s="370" t="s">
        <v>1135</v>
      </c>
      <c r="C470" s="371">
        <v>600</v>
      </c>
      <c r="D470" s="370" t="s">
        <v>1134</v>
      </c>
    </row>
    <row r="471" spans="1:4">
      <c r="A471" s="370" t="s">
        <v>1136</v>
      </c>
      <c r="B471" s="370" t="s">
        <v>1137</v>
      </c>
      <c r="C471" s="371">
        <v>600</v>
      </c>
      <c r="D471" s="370" t="s">
        <v>1136</v>
      </c>
    </row>
    <row r="472" spans="1:4">
      <c r="A472" s="370" t="s">
        <v>1138</v>
      </c>
      <c r="B472" s="370" t="s">
        <v>1139</v>
      </c>
      <c r="C472" s="371">
        <v>600</v>
      </c>
      <c r="D472" s="370" t="s">
        <v>1138</v>
      </c>
    </row>
    <row r="473" spans="1:4">
      <c r="A473" s="370" t="s">
        <v>1140</v>
      </c>
      <c r="B473" s="370" t="s">
        <v>1141</v>
      </c>
      <c r="C473" s="371">
        <v>600</v>
      </c>
      <c r="D473" s="370" t="s">
        <v>1140</v>
      </c>
    </row>
    <row r="474" spans="1:4">
      <c r="A474" s="370" t="s">
        <v>1142</v>
      </c>
      <c r="B474" s="370" t="s">
        <v>1143</v>
      </c>
      <c r="C474" s="371">
        <v>600</v>
      </c>
      <c r="D474" s="370" t="s">
        <v>1142</v>
      </c>
    </row>
    <row r="475" spans="1:4">
      <c r="A475" s="370" t="s">
        <v>1144</v>
      </c>
      <c r="B475" s="370" t="s">
        <v>1145</v>
      </c>
      <c r="C475" s="371">
        <v>600</v>
      </c>
      <c r="D475" s="370" t="s">
        <v>1144</v>
      </c>
    </row>
    <row r="476" spans="1:4">
      <c r="A476" s="370" t="s">
        <v>1146</v>
      </c>
      <c r="B476" s="370" t="s">
        <v>1147</v>
      </c>
      <c r="C476" s="371">
        <v>600</v>
      </c>
      <c r="D476" s="370" t="s">
        <v>1146</v>
      </c>
    </row>
    <row r="477" spans="1:4">
      <c r="A477" s="370" t="s">
        <v>1148</v>
      </c>
      <c r="B477" s="370" t="s">
        <v>1149</v>
      </c>
      <c r="C477" s="371">
        <v>600</v>
      </c>
      <c r="D477" s="370" t="s">
        <v>1148</v>
      </c>
    </row>
    <row r="478" spans="1:4">
      <c r="A478" s="370" t="s">
        <v>1150</v>
      </c>
      <c r="B478" s="370" t="s">
        <v>1151</v>
      </c>
      <c r="C478" s="371">
        <v>600</v>
      </c>
      <c r="D478" s="370" t="s">
        <v>1150</v>
      </c>
    </row>
    <row r="479" spans="1:4">
      <c r="A479" s="370" t="s">
        <v>1152</v>
      </c>
      <c r="B479" s="370" t="s">
        <v>1153</v>
      </c>
      <c r="C479" s="371">
        <v>600</v>
      </c>
      <c r="D479" s="370" t="s">
        <v>1152</v>
      </c>
    </row>
    <row r="480" spans="1:4">
      <c r="A480" s="370" t="s">
        <v>1154</v>
      </c>
      <c r="B480" s="370" t="s">
        <v>1155</v>
      </c>
      <c r="C480" s="371">
        <v>600</v>
      </c>
      <c r="D480" s="370" t="s">
        <v>1154</v>
      </c>
    </row>
    <row r="481" spans="1:4">
      <c r="A481" s="370" t="s">
        <v>1156</v>
      </c>
      <c r="B481" s="370" t="s">
        <v>1157</v>
      </c>
      <c r="C481" s="371">
        <v>600</v>
      </c>
      <c r="D481" s="370" t="s">
        <v>1156</v>
      </c>
    </row>
    <row r="482" spans="1:4">
      <c r="A482" s="370" t="s">
        <v>1158</v>
      </c>
      <c r="B482" s="370" t="s">
        <v>1159</v>
      </c>
      <c r="C482" s="371">
        <v>600</v>
      </c>
      <c r="D482" s="370" t="s">
        <v>1158</v>
      </c>
    </row>
    <row r="483" spans="1:4">
      <c r="A483" s="370" t="s">
        <v>1160</v>
      </c>
      <c r="B483" s="370" t="s">
        <v>1161</v>
      </c>
      <c r="C483" s="371">
        <v>600</v>
      </c>
      <c r="D483" s="370" t="s">
        <v>1160</v>
      </c>
    </row>
    <row r="484" spans="1:4">
      <c r="A484" s="370" t="s">
        <v>1162</v>
      </c>
      <c r="B484" s="370" t="s">
        <v>1163</v>
      </c>
      <c r="C484" s="371">
        <v>600</v>
      </c>
      <c r="D484" s="370" t="s">
        <v>1162</v>
      </c>
    </row>
    <row r="485" spans="1:4">
      <c r="A485" s="370" t="s">
        <v>1164</v>
      </c>
      <c r="B485" s="370" t="s">
        <v>1165</v>
      </c>
      <c r="C485" s="371">
        <v>600</v>
      </c>
      <c r="D485" s="370" t="s">
        <v>1164</v>
      </c>
    </row>
    <row r="486" spans="1:4">
      <c r="A486" s="370" t="s">
        <v>1166</v>
      </c>
      <c r="B486" s="370" t="s">
        <v>1167</v>
      </c>
      <c r="C486" s="371">
        <v>600</v>
      </c>
      <c r="D486" s="370" t="s">
        <v>1166</v>
      </c>
    </row>
    <row r="487" spans="1:4">
      <c r="A487" s="370" t="s">
        <v>1168</v>
      </c>
      <c r="B487" s="370" t="s">
        <v>1169</v>
      </c>
      <c r="C487" s="371">
        <v>600</v>
      </c>
      <c r="D487" s="370" t="s">
        <v>1168</v>
      </c>
    </row>
    <row r="488" spans="1:4">
      <c r="A488" s="370" t="s">
        <v>1170</v>
      </c>
      <c r="B488" s="370" t="s">
        <v>1171</v>
      </c>
      <c r="C488" s="371">
        <v>600</v>
      </c>
      <c r="D488" s="370" t="s">
        <v>1170</v>
      </c>
    </row>
    <row r="489" spans="1:4">
      <c r="A489" s="370" t="s">
        <v>1172</v>
      </c>
      <c r="B489" s="370" t="s">
        <v>1173</v>
      </c>
      <c r="C489" s="371">
        <v>600</v>
      </c>
      <c r="D489" s="370" t="s">
        <v>1172</v>
      </c>
    </row>
    <row r="490" spans="1:4">
      <c r="A490" s="370" t="s">
        <v>1174</v>
      </c>
      <c r="B490" s="370" t="s">
        <v>1175</v>
      </c>
      <c r="C490" s="371">
        <v>600</v>
      </c>
      <c r="D490" s="370" t="s">
        <v>1174</v>
      </c>
    </row>
    <row r="491" spans="1:4">
      <c r="A491" s="370" t="s">
        <v>1176</v>
      </c>
      <c r="B491" s="370" t="s">
        <v>1177</v>
      </c>
      <c r="C491" s="371">
        <v>600</v>
      </c>
      <c r="D491" s="370" t="s">
        <v>1176</v>
      </c>
    </row>
    <row r="492" spans="1:4">
      <c r="A492" s="370" t="s">
        <v>1178</v>
      </c>
      <c r="B492" s="370" t="s">
        <v>1179</v>
      </c>
      <c r="C492" s="371">
        <v>600</v>
      </c>
      <c r="D492" s="370" t="s">
        <v>1178</v>
      </c>
    </row>
    <row r="493" spans="1:4">
      <c r="A493" s="370" t="s">
        <v>1180</v>
      </c>
      <c r="B493" s="370" t="s">
        <v>1181</v>
      </c>
      <c r="C493" s="371">
        <v>600</v>
      </c>
      <c r="D493" s="370" t="s">
        <v>1180</v>
      </c>
    </row>
    <row r="494" spans="1:4">
      <c r="A494" s="370" t="s">
        <v>1182</v>
      </c>
      <c r="B494" s="370" t="s">
        <v>1183</v>
      </c>
      <c r="C494" s="371">
        <v>600</v>
      </c>
      <c r="D494" s="370" t="s">
        <v>1182</v>
      </c>
    </row>
    <row r="495" spans="1:4">
      <c r="A495" s="370" t="s">
        <v>1184</v>
      </c>
      <c r="B495" s="370" t="s">
        <v>1185</v>
      </c>
      <c r="C495" s="371">
        <v>600</v>
      </c>
      <c r="D495" s="370" t="s">
        <v>1184</v>
      </c>
    </row>
    <row r="496" spans="1:4">
      <c r="A496" s="370" t="s">
        <v>1186</v>
      </c>
      <c r="B496" s="370" t="s">
        <v>1187</v>
      </c>
      <c r="C496" s="371">
        <v>600</v>
      </c>
      <c r="D496" s="370" t="s">
        <v>1186</v>
      </c>
    </row>
    <row r="497" spans="1:4">
      <c r="A497" s="370" t="s">
        <v>1188</v>
      </c>
      <c r="B497" s="370" t="s">
        <v>1189</v>
      </c>
      <c r="C497" s="371">
        <v>600</v>
      </c>
      <c r="D497" s="370" t="s">
        <v>1188</v>
      </c>
    </row>
    <row r="498" spans="1:4">
      <c r="A498" s="370" t="s">
        <v>1190</v>
      </c>
      <c r="B498" s="370" t="s">
        <v>1191</v>
      </c>
      <c r="C498" s="371">
        <v>600</v>
      </c>
      <c r="D498" s="370" t="s">
        <v>1190</v>
      </c>
    </row>
    <row r="499" spans="1:4">
      <c r="A499" s="370" t="s">
        <v>1192</v>
      </c>
      <c r="B499" s="370" t="s">
        <v>1193</v>
      </c>
      <c r="C499" s="371">
        <v>600</v>
      </c>
      <c r="D499" s="370" t="s">
        <v>1192</v>
      </c>
    </row>
    <row r="500" spans="1:4">
      <c r="A500" s="370" t="s">
        <v>1194</v>
      </c>
      <c r="B500" s="370" t="s">
        <v>1195</v>
      </c>
      <c r="C500" s="371">
        <v>600</v>
      </c>
      <c r="D500" s="370" t="s">
        <v>1194</v>
      </c>
    </row>
    <row r="501" spans="1:4">
      <c r="A501" s="370" t="s">
        <v>1196</v>
      </c>
      <c r="B501" s="370" t="s">
        <v>1197</v>
      </c>
      <c r="C501" s="371">
        <v>600</v>
      </c>
      <c r="D501" s="370" t="s">
        <v>1196</v>
      </c>
    </row>
    <row r="502" spans="1:4">
      <c r="A502" s="370" t="s">
        <v>1198</v>
      </c>
      <c r="B502" s="370" t="s">
        <v>1199</v>
      </c>
      <c r="C502" s="371">
        <v>600</v>
      </c>
      <c r="D502" s="370" t="s">
        <v>1198</v>
      </c>
    </row>
    <row r="503" spans="1:4">
      <c r="A503" s="370" t="s">
        <v>1200</v>
      </c>
      <c r="B503" s="370" t="s">
        <v>1201</v>
      </c>
      <c r="C503" s="371">
        <v>600</v>
      </c>
      <c r="D503" s="370" t="s">
        <v>1200</v>
      </c>
    </row>
    <row r="504" spans="1:4">
      <c r="A504" s="370" t="s">
        <v>1202</v>
      </c>
      <c r="B504" s="370" t="s">
        <v>1203</v>
      </c>
      <c r="C504" s="371">
        <v>600</v>
      </c>
      <c r="D504" s="370" t="s">
        <v>1202</v>
      </c>
    </row>
    <row r="505" spans="1:4">
      <c r="A505" s="370" t="s">
        <v>1204</v>
      </c>
      <c r="B505" s="370" t="s">
        <v>1205</v>
      </c>
      <c r="C505" s="371">
        <v>600</v>
      </c>
      <c r="D505" s="370" t="s">
        <v>1204</v>
      </c>
    </row>
    <row r="506" spans="1:4">
      <c r="A506" s="370" t="s">
        <v>1206</v>
      </c>
      <c r="B506" s="370" t="s">
        <v>1207</v>
      </c>
      <c r="C506" s="371">
        <v>600</v>
      </c>
      <c r="D506" s="370" t="s">
        <v>1206</v>
      </c>
    </row>
    <row r="507" spans="1:4">
      <c r="A507" s="370" t="s">
        <v>1208</v>
      </c>
      <c r="B507" s="370" t="s">
        <v>1209</v>
      </c>
      <c r="C507" s="371">
        <v>600</v>
      </c>
      <c r="D507" s="370" t="s">
        <v>1208</v>
      </c>
    </row>
    <row r="508" spans="1:4">
      <c r="A508" s="370" t="s">
        <v>1210</v>
      </c>
      <c r="B508" s="370" t="s">
        <v>1211</v>
      </c>
      <c r="C508" s="371">
        <v>600</v>
      </c>
      <c r="D508" s="370" t="s">
        <v>1210</v>
      </c>
    </row>
    <row r="509" spans="1:4">
      <c r="A509" s="370" t="s">
        <v>1212</v>
      </c>
      <c r="B509" s="370" t="s">
        <v>1213</v>
      </c>
      <c r="C509" s="371">
        <v>600</v>
      </c>
      <c r="D509" s="370" t="s">
        <v>1212</v>
      </c>
    </row>
    <row r="510" spans="1:4">
      <c r="A510" s="370" t="s">
        <v>1214</v>
      </c>
      <c r="B510" s="370" t="s">
        <v>1215</v>
      </c>
      <c r="C510" s="371">
        <v>600</v>
      </c>
      <c r="D510" s="370" t="s">
        <v>1214</v>
      </c>
    </row>
    <row r="511" spans="1:4">
      <c r="A511" s="370" t="s">
        <v>1216</v>
      </c>
      <c r="B511" s="370" t="s">
        <v>1217</v>
      </c>
      <c r="C511" s="371">
        <v>600</v>
      </c>
      <c r="D511" s="370" t="s">
        <v>1216</v>
      </c>
    </row>
    <row r="512" spans="1:4">
      <c r="A512" s="370" t="s">
        <v>1218</v>
      </c>
      <c r="B512" s="370" t="s">
        <v>1219</v>
      </c>
      <c r="C512" s="371">
        <v>600</v>
      </c>
      <c r="D512" s="370" t="s">
        <v>1218</v>
      </c>
    </row>
    <row r="513" spans="1:4">
      <c r="A513" s="370" t="s">
        <v>1220</v>
      </c>
      <c r="B513" s="370" t="s">
        <v>1221</v>
      </c>
      <c r="C513" s="371">
        <v>600</v>
      </c>
      <c r="D513" s="370" t="s">
        <v>1220</v>
      </c>
    </row>
    <row r="514" spans="1:4">
      <c r="A514" s="370" t="s">
        <v>1222</v>
      </c>
      <c r="B514" s="370" t="s">
        <v>1223</v>
      </c>
      <c r="C514" s="371">
        <v>600</v>
      </c>
      <c r="D514" s="370" t="s">
        <v>1222</v>
      </c>
    </row>
    <row r="515" spans="1:4">
      <c r="A515" s="370" t="s">
        <v>1224</v>
      </c>
      <c r="B515" s="370" t="s">
        <v>1225</v>
      </c>
      <c r="C515" s="371">
        <v>600</v>
      </c>
      <c r="D515" s="370" t="s">
        <v>1224</v>
      </c>
    </row>
    <row r="516" spans="1:4">
      <c r="A516" s="370" t="s">
        <v>1226</v>
      </c>
      <c r="B516" s="370" t="s">
        <v>1227</v>
      </c>
      <c r="C516" s="371">
        <v>610</v>
      </c>
      <c r="D516" s="370" t="s">
        <v>1226</v>
      </c>
    </row>
    <row r="517" spans="1:4">
      <c r="A517" s="370" t="s">
        <v>1228</v>
      </c>
      <c r="B517" s="370" t="s">
        <v>1229</v>
      </c>
      <c r="C517" s="371">
        <v>100</v>
      </c>
      <c r="D517" s="370" t="s">
        <v>1228</v>
      </c>
    </row>
    <row r="518" spans="1:4">
      <c r="A518" s="370" t="s">
        <v>1230</v>
      </c>
      <c r="B518" s="370" t="s">
        <v>1231</v>
      </c>
      <c r="C518" s="371">
        <v>600</v>
      </c>
      <c r="D518" s="370" t="s">
        <v>1230</v>
      </c>
    </row>
    <row r="519" spans="1:4">
      <c r="A519" s="370" t="s">
        <v>1232</v>
      </c>
      <c r="B519" s="370" t="s">
        <v>1233</v>
      </c>
      <c r="C519" s="371">
        <v>600</v>
      </c>
      <c r="D519" s="370" t="s">
        <v>1232</v>
      </c>
    </row>
    <row r="520" spans="1:4">
      <c r="A520" s="370" t="s">
        <v>1234</v>
      </c>
      <c r="B520" s="370" t="s">
        <v>1235</v>
      </c>
      <c r="C520" s="371">
        <v>600</v>
      </c>
      <c r="D520" s="370" t="s">
        <v>1234</v>
      </c>
    </row>
    <row r="521" spans="1:4">
      <c r="A521" s="370" t="s">
        <v>1236</v>
      </c>
      <c r="B521" s="370" t="s">
        <v>1237</v>
      </c>
      <c r="C521" s="371">
        <v>600</v>
      </c>
      <c r="D521" s="370" t="s">
        <v>1236</v>
      </c>
    </row>
    <row r="522" spans="1:4">
      <c r="A522" s="370" t="s">
        <v>1238</v>
      </c>
      <c r="B522" s="370" t="s">
        <v>1239</v>
      </c>
      <c r="C522" s="371">
        <v>600</v>
      </c>
      <c r="D522" s="370" t="s">
        <v>1238</v>
      </c>
    </row>
    <row r="523" spans="1:4">
      <c r="A523" s="370" t="s">
        <v>1240</v>
      </c>
      <c r="B523" s="370" t="s">
        <v>1241</v>
      </c>
      <c r="C523" s="371">
        <v>600</v>
      </c>
      <c r="D523" s="370" t="s">
        <v>1240</v>
      </c>
    </row>
    <row r="524" spans="1:4">
      <c r="A524" s="370" t="s">
        <v>1242</v>
      </c>
      <c r="B524" s="370" t="s">
        <v>1243</v>
      </c>
      <c r="C524" s="371">
        <v>600</v>
      </c>
      <c r="D524" s="370" t="s">
        <v>1242</v>
      </c>
    </row>
    <row r="525" spans="1:4">
      <c r="A525" s="370" t="s">
        <v>1244</v>
      </c>
      <c r="B525" s="370" t="s">
        <v>1245</v>
      </c>
      <c r="C525" s="371">
        <v>600</v>
      </c>
      <c r="D525" s="370" t="s">
        <v>1244</v>
      </c>
    </row>
    <row r="526" spans="1:4">
      <c r="A526" s="370" t="s">
        <v>1246</v>
      </c>
      <c r="B526" s="370" t="s">
        <v>1247</v>
      </c>
      <c r="C526" s="371">
        <v>600</v>
      </c>
      <c r="D526" s="370" t="s">
        <v>1246</v>
      </c>
    </row>
    <row r="527" spans="1:4">
      <c r="A527" s="370" t="s">
        <v>1248</v>
      </c>
      <c r="B527" s="370" t="s">
        <v>1249</v>
      </c>
      <c r="C527" s="371">
        <v>600</v>
      </c>
      <c r="D527" s="370" t="s">
        <v>1248</v>
      </c>
    </row>
    <row r="528" spans="1:4">
      <c r="A528" s="370" t="s">
        <v>1250</v>
      </c>
      <c r="B528" s="370" t="s">
        <v>1251</v>
      </c>
      <c r="C528" s="371">
        <v>600</v>
      </c>
      <c r="D528" s="370" t="s">
        <v>1250</v>
      </c>
    </row>
    <row r="529" spans="1:4">
      <c r="A529" s="370" t="s">
        <v>1252</v>
      </c>
      <c r="B529" s="370" t="s">
        <v>1253</v>
      </c>
      <c r="C529" s="371">
        <v>600</v>
      </c>
      <c r="D529" s="370" t="s">
        <v>1252</v>
      </c>
    </row>
    <row r="530" spans="1:4">
      <c r="A530" s="370" t="s">
        <v>1254</v>
      </c>
      <c r="B530" s="370" t="s">
        <v>1255</v>
      </c>
      <c r="C530" s="371">
        <v>600</v>
      </c>
      <c r="D530" s="370" t="s">
        <v>1254</v>
      </c>
    </row>
    <row r="531" spans="1:4">
      <c r="A531" s="370" t="s">
        <v>1256</v>
      </c>
      <c r="B531" s="370" t="s">
        <v>1257</v>
      </c>
      <c r="C531" s="371">
        <v>600</v>
      </c>
      <c r="D531" s="370" t="s">
        <v>1256</v>
      </c>
    </row>
    <row r="532" spans="1:4">
      <c r="A532" s="370" t="s">
        <v>1258</v>
      </c>
      <c r="B532" s="370" t="s">
        <v>1259</v>
      </c>
      <c r="C532" s="371">
        <v>600</v>
      </c>
      <c r="D532" s="370" t="s">
        <v>1258</v>
      </c>
    </row>
    <row r="533" spans="1:4">
      <c r="A533" s="370" t="s">
        <v>1260</v>
      </c>
      <c r="B533" s="370" t="s">
        <v>1261</v>
      </c>
      <c r="C533" s="371">
        <v>600</v>
      </c>
      <c r="D533" s="370" t="s">
        <v>1260</v>
      </c>
    </row>
    <row r="534" spans="1:4">
      <c r="A534" s="370" t="s">
        <v>1262</v>
      </c>
      <c r="B534" s="370" t="s">
        <v>1263</v>
      </c>
      <c r="C534" s="371">
        <v>600</v>
      </c>
      <c r="D534" s="370" t="s">
        <v>1262</v>
      </c>
    </row>
    <row r="535" spans="1:4">
      <c r="A535" s="370" t="s">
        <v>1264</v>
      </c>
      <c r="B535" s="370" t="s">
        <v>1265</v>
      </c>
      <c r="C535" s="371">
        <v>600</v>
      </c>
      <c r="D535" s="370" t="s">
        <v>1264</v>
      </c>
    </row>
    <row r="536" spans="1:4">
      <c r="A536" s="370" t="s">
        <v>1266</v>
      </c>
      <c r="B536" s="370" t="s">
        <v>1267</v>
      </c>
      <c r="C536" s="371">
        <v>600</v>
      </c>
      <c r="D536" s="370" t="s">
        <v>1266</v>
      </c>
    </row>
    <row r="537" spans="1:4">
      <c r="A537" s="370" t="s">
        <v>1268</v>
      </c>
      <c r="B537" s="370" t="s">
        <v>1269</v>
      </c>
      <c r="C537" s="371">
        <v>600</v>
      </c>
      <c r="D537" s="370" t="s">
        <v>1268</v>
      </c>
    </row>
    <row r="538" spans="1:4">
      <c r="A538" s="370" t="s">
        <v>1270</v>
      </c>
      <c r="B538" s="370" t="s">
        <v>1271</v>
      </c>
      <c r="C538" s="371">
        <v>600</v>
      </c>
      <c r="D538" s="370" t="s">
        <v>1270</v>
      </c>
    </row>
    <row r="539" spans="1:4">
      <c r="A539" s="370" t="s">
        <v>1272</v>
      </c>
      <c r="B539" s="370" t="s">
        <v>1273</v>
      </c>
      <c r="C539" s="371">
        <v>600</v>
      </c>
      <c r="D539" s="370" t="s">
        <v>1272</v>
      </c>
    </row>
    <row r="540" spans="1:4">
      <c r="A540" s="370" t="s">
        <v>1274</v>
      </c>
      <c r="B540" s="370" t="s">
        <v>1275</v>
      </c>
      <c r="C540" s="371">
        <v>600</v>
      </c>
      <c r="D540" s="370" t="s">
        <v>1274</v>
      </c>
    </row>
    <row r="541" spans="1:4">
      <c r="A541" s="370" t="s">
        <v>1276</v>
      </c>
      <c r="B541" s="370" t="s">
        <v>1277</v>
      </c>
      <c r="C541" s="371">
        <v>600</v>
      </c>
      <c r="D541" s="370" t="s">
        <v>1276</v>
      </c>
    </row>
    <row r="542" spans="1:4">
      <c r="A542" s="370" t="s">
        <v>1278</v>
      </c>
      <c r="B542" s="370" t="s">
        <v>1279</v>
      </c>
      <c r="C542" s="371">
        <v>600</v>
      </c>
      <c r="D542" s="370" t="s">
        <v>1278</v>
      </c>
    </row>
    <row r="543" spans="1:4">
      <c r="A543" s="370" t="s">
        <v>1280</v>
      </c>
      <c r="B543" s="370" t="s">
        <v>1281</v>
      </c>
      <c r="C543" s="371">
        <v>600</v>
      </c>
      <c r="D543" s="370" t="s">
        <v>1280</v>
      </c>
    </row>
    <row r="544" spans="1:4">
      <c r="A544" s="370" t="s">
        <v>1282</v>
      </c>
      <c r="B544" s="370" t="s">
        <v>1283</v>
      </c>
      <c r="C544" s="371">
        <v>600</v>
      </c>
      <c r="D544" s="370" t="s">
        <v>1282</v>
      </c>
    </row>
    <row r="545" spans="1:4">
      <c r="A545" s="370" t="s">
        <v>1284</v>
      </c>
      <c r="B545" s="370" t="s">
        <v>1285</v>
      </c>
      <c r="C545" s="371">
        <v>600</v>
      </c>
      <c r="D545" s="370" t="s">
        <v>1284</v>
      </c>
    </row>
    <row r="546" spans="1:4">
      <c r="A546" s="370" t="s">
        <v>1286</v>
      </c>
      <c r="B546" s="370" t="s">
        <v>1287</v>
      </c>
      <c r="C546" s="371">
        <v>610</v>
      </c>
      <c r="D546" s="370" t="s">
        <v>1286</v>
      </c>
    </row>
    <row r="547" spans="1:4">
      <c r="A547" s="370" t="s">
        <v>1288</v>
      </c>
      <c r="B547" s="370" t="s">
        <v>1289</v>
      </c>
      <c r="C547" s="371">
        <v>600</v>
      </c>
      <c r="D547" s="370" t="s">
        <v>1288</v>
      </c>
    </row>
    <row r="548" spans="1:4">
      <c r="A548" s="370" t="s">
        <v>1290</v>
      </c>
      <c r="B548" s="370" t="s">
        <v>1291</v>
      </c>
      <c r="C548" s="371">
        <v>600</v>
      </c>
      <c r="D548" s="370" t="s">
        <v>1290</v>
      </c>
    </row>
    <row r="549" spans="1:4">
      <c r="A549" s="370" t="s">
        <v>1292</v>
      </c>
      <c r="B549" s="370" t="s">
        <v>1293</v>
      </c>
      <c r="C549" s="371">
        <v>610</v>
      </c>
      <c r="D549" s="370" t="s">
        <v>1292</v>
      </c>
    </row>
    <row r="550" spans="1:4">
      <c r="A550" s="370" t="s">
        <v>1294</v>
      </c>
      <c r="B550" s="370" t="s">
        <v>1295</v>
      </c>
      <c r="C550" s="371">
        <v>120</v>
      </c>
      <c r="D550" s="370" t="s">
        <v>1294</v>
      </c>
    </row>
    <row r="551" spans="1:4">
      <c r="A551" s="370" t="s">
        <v>1297</v>
      </c>
      <c r="B551" s="370" t="s">
        <v>1298</v>
      </c>
      <c r="C551" s="371">
        <v>600</v>
      </c>
      <c r="D551" s="370" t="s">
        <v>1297</v>
      </c>
    </row>
    <row r="552" spans="1:4">
      <c r="A552" s="370" t="s">
        <v>1299</v>
      </c>
      <c r="B552" s="370" t="s">
        <v>1300</v>
      </c>
      <c r="C552" s="371">
        <v>600</v>
      </c>
      <c r="D552" s="370" t="s">
        <v>1299</v>
      </c>
    </row>
    <row r="553" spans="1:4">
      <c r="A553" s="370" t="s">
        <v>1301</v>
      </c>
      <c r="B553" s="370" t="s">
        <v>1302</v>
      </c>
      <c r="C553" s="371">
        <v>600</v>
      </c>
      <c r="D553" s="370" t="s">
        <v>1301</v>
      </c>
    </row>
    <row r="554" spans="1:4">
      <c r="A554" s="370" t="s">
        <v>1303</v>
      </c>
      <c r="B554" s="370" t="s">
        <v>1304</v>
      </c>
      <c r="C554" s="371">
        <v>600</v>
      </c>
      <c r="D554" s="370" t="s">
        <v>1303</v>
      </c>
    </row>
    <row r="555" spans="1:4">
      <c r="A555" s="370" t="s">
        <v>1305</v>
      </c>
      <c r="B555" s="370" t="s">
        <v>1306</v>
      </c>
      <c r="C555" s="371">
        <v>600</v>
      </c>
      <c r="D555" s="370" t="s">
        <v>1305</v>
      </c>
    </row>
    <row r="556" spans="1:4">
      <c r="A556" s="370" t="s">
        <v>1307</v>
      </c>
      <c r="B556" s="370" t="s">
        <v>1308</v>
      </c>
      <c r="C556" s="371">
        <v>600</v>
      </c>
      <c r="D556" s="370" t="s">
        <v>1307</v>
      </c>
    </row>
    <row r="557" spans="1:4">
      <c r="A557" s="370" t="s">
        <v>1309</v>
      </c>
      <c r="B557" s="370" t="s">
        <v>1310</v>
      </c>
      <c r="C557" s="371">
        <v>600</v>
      </c>
      <c r="D557" s="370" t="s">
        <v>1309</v>
      </c>
    </row>
    <row r="558" spans="1:4">
      <c r="A558" s="370" t="s">
        <v>1311</v>
      </c>
      <c r="B558" s="370" t="s">
        <v>1312</v>
      </c>
      <c r="C558" s="371">
        <v>600</v>
      </c>
      <c r="D558" s="370" t="s">
        <v>1311</v>
      </c>
    </row>
    <row r="559" spans="1:4">
      <c r="A559" s="370" t="s">
        <v>1313</v>
      </c>
      <c r="B559" s="370" t="s">
        <v>1314</v>
      </c>
      <c r="C559" s="371">
        <v>600</v>
      </c>
      <c r="D559" s="370" t="s">
        <v>1313</v>
      </c>
    </row>
    <row r="560" spans="1:4">
      <c r="A560" s="370" t="s">
        <v>1315</v>
      </c>
      <c r="B560" s="370" t="s">
        <v>1316</v>
      </c>
      <c r="C560" s="371">
        <v>600</v>
      </c>
      <c r="D560" s="370" t="s">
        <v>1315</v>
      </c>
    </row>
    <row r="561" spans="1:4">
      <c r="A561" s="370" t="s">
        <v>1317</v>
      </c>
      <c r="B561" s="370" t="s">
        <v>1318</v>
      </c>
      <c r="C561" s="371">
        <v>600</v>
      </c>
      <c r="D561" s="370" t="s">
        <v>1317</v>
      </c>
    </row>
    <row r="562" spans="1:4">
      <c r="A562" s="370" t="s">
        <v>1319</v>
      </c>
      <c r="B562" s="370" t="s">
        <v>1320</v>
      </c>
      <c r="C562" s="371">
        <v>600</v>
      </c>
      <c r="D562" s="370" t="s">
        <v>1319</v>
      </c>
    </row>
    <row r="563" spans="1:4">
      <c r="A563" s="370" t="s">
        <v>1321</v>
      </c>
      <c r="B563" s="370" t="s">
        <v>1322</v>
      </c>
      <c r="C563" s="371">
        <v>600</v>
      </c>
      <c r="D563" s="370" t="s">
        <v>1321</v>
      </c>
    </row>
    <row r="564" spans="1:4">
      <c r="A564" s="370" t="s">
        <v>1323</v>
      </c>
      <c r="B564" s="370" t="s">
        <v>1324</v>
      </c>
      <c r="C564" s="371">
        <v>600</v>
      </c>
      <c r="D564" s="370" t="s">
        <v>1323</v>
      </c>
    </row>
    <row r="565" spans="1:4">
      <c r="A565" s="370" t="s">
        <v>1325</v>
      </c>
      <c r="B565" s="370" t="s">
        <v>1326</v>
      </c>
      <c r="C565" s="371">
        <v>600</v>
      </c>
      <c r="D565" s="370" t="s">
        <v>1325</v>
      </c>
    </row>
    <row r="566" spans="1:4">
      <c r="A566" s="370" t="s">
        <v>1327</v>
      </c>
      <c r="B566" s="370" t="s">
        <v>1328</v>
      </c>
      <c r="C566" s="371">
        <v>600</v>
      </c>
      <c r="D566" s="370" t="s">
        <v>1327</v>
      </c>
    </row>
    <row r="567" spans="1:4">
      <c r="A567" s="370" t="s">
        <v>1329</v>
      </c>
      <c r="B567" s="370" t="s">
        <v>1330</v>
      </c>
      <c r="C567" s="371">
        <v>600</v>
      </c>
      <c r="D567" s="370" t="s">
        <v>1329</v>
      </c>
    </row>
    <row r="568" spans="1:4">
      <c r="A568" s="370" t="s">
        <v>1331</v>
      </c>
      <c r="B568" s="370" t="s">
        <v>1332</v>
      </c>
      <c r="C568" s="371">
        <v>600</v>
      </c>
      <c r="D568" s="370" t="s">
        <v>1331</v>
      </c>
    </row>
    <row r="569" spans="1:4">
      <c r="A569" s="370" t="s">
        <v>1333</v>
      </c>
      <c r="B569" s="370" t="s">
        <v>1334</v>
      </c>
      <c r="C569" s="371">
        <v>600</v>
      </c>
      <c r="D569" s="370" t="s">
        <v>1333</v>
      </c>
    </row>
    <row r="570" spans="1:4">
      <c r="A570" s="370" t="s">
        <v>1335</v>
      </c>
      <c r="B570" s="370" t="s">
        <v>1336</v>
      </c>
      <c r="C570" s="371">
        <v>600</v>
      </c>
      <c r="D570" s="370" t="s">
        <v>1335</v>
      </c>
    </row>
    <row r="571" spans="1:4">
      <c r="A571" s="370" t="s">
        <v>1337</v>
      </c>
      <c r="B571" s="370" t="s">
        <v>1338</v>
      </c>
      <c r="C571" s="371">
        <v>600</v>
      </c>
      <c r="D571" s="370" t="s">
        <v>1337</v>
      </c>
    </row>
    <row r="572" spans="1:4">
      <c r="A572" s="370" t="s">
        <v>1339</v>
      </c>
      <c r="B572" s="370" t="s">
        <v>1340</v>
      </c>
      <c r="C572" s="371">
        <v>100</v>
      </c>
      <c r="D572" s="370" t="s">
        <v>1339</v>
      </c>
    </row>
    <row r="573" spans="1:4">
      <c r="A573" s="370" t="s">
        <v>1341</v>
      </c>
      <c r="B573" s="370" t="s">
        <v>1342</v>
      </c>
      <c r="C573" s="371">
        <v>100</v>
      </c>
      <c r="D573" s="370" t="s">
        <v>1341</v>
      </c>
    </row>
    <row r="574" spans="1:4">
      <c r="A574" s="370" t="s">
        <v>1343</v>
      </c>
      <c r="B574" s="370" t="s">
        <v>1344</v>
      </c>
      <c r="C574" s="371">
        <v>100</v>
      </c>
      <c r="D574" s="370" t="s">
        <v>1343</v>
      </c>
    </row>
    <row r="575" spans="1:4">
      <c r="A575" s="370" t="s">
        <v>1345</v>
      </c>
      <c r="B575" s="370" t="s">
        <v>1346</v>
      </c>
      <c r="C575" s="371">
        <v>100</v>
      </c>
      <c r="D575" s="370" t="s">
        <v>1345</v>
      </c>
    </row>
    <row r="576" spans="1:4">
      <c r="A576" s="370" t="s">
        <v>1347</v>
      </c>
      <c r="B576" s="370" t="s">
        <v>1348</v>
      </c>
      <c r="C576" s="371">
        <v>100</v>
      </c>
      <c r="D576" s="370" t="s">
        <v>1347</v>
      </c>
    </row>
    <row r="577" spans="1:4">
      <c r="A577" s="370" t="s">
        <v>1349</v>
      </c>
      <c r="B577" s="370" t="s">
        <v>1350</v>
      </c>
      <c r="C577" s="371">
        <v>100</v>
      </c>
      <c r="D577" s="370" t="s">
        <v>1349</v>
      </c>
    </row>
    <row r="578" spans="1:4">
      <c r="A578" s="370" t="s">
        <v>1351</v>
      </c>
      <c r="B578" s="370" t="s">
        <v>1352</v>
      </c>
      <c r="C578" s="371">
        <v>100</v>
      </c>
      <c r="D578" s="370" t="s">
        <v>1351</v>
      </c>
    </row>
    <row r="579" spans="1:4">
      <c r="A579" s="370" t="s">
        <v>1353</v>
      </c>
      <c r="B579" s="370" t="s">
        <v>1354</v>
      </c>
      <c r="C579" s="371">
        <v>100</v>
      </c>
      <c r="D579" s="370" t="s">
        <v>1353</v>
      </c>
    </row>
    <row r="580" spans="1:4">
      <c r="A580" s="370" t="s">
        <v>1355</v>
      </c>
      <c r="B580" s="370" t="s">
        <v>1356</v>
      </c>
      <c r="C580" s="371">
        <v>600</v>
      </c>
      <c r="D580" s="370" t="s">
        <v>1355</v>
      </c>
    </row>
    <row r="581" spans="1:4">
      <c r="A581" s="370" t="s">
        <v>1357</v>
      </c>
      <c r="B581" s="370" t="s">
        <v>1358</v>
      </c>
      <c r="C581" s="371">
        <v>100</v>
      </c>
      <c r="D581" s="370" t="s">
        <v>1357</v>
      </c>
    </row>
    <row r="582" spans="1:4">
      <c r="A582" s="370" t="s">
        <v>1359</v>
      </c>
      <c r="B582" s="370" t="s">
        <v>1360</v>
      </c>
      <c r="C582" s="371">
        <v>100</v>
      </c>
      <c r="D582" s="370" t="s">
        <v>1359</v>
      </c>
    </row>
    <row r="583" spans="1:4">
      <c r="A583" s="370" t="s">
        <v>1361</v>
      </c>
      <c r="B583" s="370" t="s">
        <v>1362</v>
      </c>
      <c r="C583" s="371">
        <v>100</v>
      </c>
      <c r="D583" s="370" t="s">
        <v>1361</v>
      </c>
    </row>
    <row r="584" spans="1:4">
      <c r="A584" s="370" t="s">
        <v>1363</v>
      </c>
      <c r="B584" s="370" t="s">
        <v>1364</v>
      </c>
      <c r="C584" s="371">
        <v>490</v>
      </c>
      <c r="D584" s="370" t="s">
        <v>1363</v>
      </c>
    </row>
    <row r="585" spans="1:4">
      <c r="A585" s="370" t="s">
        <v>1365</v>
      </c>
      <c r="B585" s="370" t="s">
        <v>1366</v>
      </c>
      <c r="C585" s="371">
        <v>100</v>
      </c>
      <c r="D585" s="370" t="s">
        <v>1365</v>
      </c>
    </row>
    <row r="586" spans="1:4">
      <c r="A586" s="370" t="s">
        <v>1367</v>
      </c>
      <c r="B586" s="370" t="s">
        <v>1368</v>
      </c>
      <c r="C586" s="371">
        <v>100</v>
      </c>
      <c r="D586" s="370" t="s">
        <v>1367</v>
      </c>
    </row>
    <row r="587" spans="1:4">
      <c r="A587" s="370" t="s">
        <v>1369</v>
      </c>
      <c r="B587" s="370" t="s">
        <v>1370</v>
      </c>
      <c r="C587" s="371">
        <v>100</v>
      </c>
      <c r="D587" s="370" t="s">
        <v>1369</v>
      </c>
    </row>
    <row r="588" spans="1:4">
      <c r="A588" s="370" t="s">
        <v>1371</v>
      </c>
      <c r="B588" s="370" t="s">
        <v>1372</v>
      </c>
      <c r="C588" s="371">
        <v>100</v>
      </c>
      <c r="D588" s="370" t="s">
        <v>1371</v>
      </c>
    </row>
  </sheetData>
  <autoFilter ref="A1:D1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20" zoomScaleNormal="100" workbookViewId="0">
      <selection activeCell="A33" sqref="A33"/>
    </sheetView>
  </sheetViews>
  <sheetFormatPr defaultColWidth="11" defaultRowHeight="12.75"/>
  <cols>
    <col min="1" max="5" width="5.125" customWidth="1"/>
    <col min="6" max="6" width="2.375" customWidth="1"/>
    <col min="7" max="10" width="5.125" customWidth="1"/>
    <col min="11" max="11" width="5.5" customWidth="1"/>
    <col min="12" max="12" width="1.875" customWidth="1"/>
    <col min="13" max="17" width="5.125" customWidth="1"/>
  </cols>
  <sheetData>
    <row r="1" spans="1:20" s="43" customFormat="1" ht="15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20" s="40" customFormat="1" ht="14.1" customHeight="1">
      <c r="A2" s="392" t="s">
        <v>59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</row>
    <row r="3" spans="1:20" s="40" customFormat="1" ht="14.1" customHeight="1">
      <c r="A3" s="393" t="s">
        <v>60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</row>
    <row r="4" spans="1:20" s="40" customFormat="1" ht="14.1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0" s="40" customFormat="1" ht="14.1" customHeight="1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</row>
    <row r="6" spans="1:20" s="40" customFormat="1" ht="14.1" customHeight="1" thickBo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20" s="67" customFormat="1" ht="14.1" customHeight="1" thickBot="1">
      <c r="A7" s="395" t="s">
        <v>61</v>
      </c>
      <c r="B7" s="396"/>
      <c r="C7" s="396"/>
      <c r="D7" s="396"/>
      <c r="E7" s="397"/>
      <c r="F7" s="222"/>
      <c r="G7" s="395" t="s">
        <v>62</v>
      </c>
      <c r="H7" s="396"/>
      <c r="I7" s="396"/>
      <c r="J7" s="396"/>
      <c r="K7" s="397"/>
      <c r="L7" s="222"/>
      <c r="M7" s="395" t="s">
        <v>63</v>
      </c>
      <c r="N7" s="396"/>
      <c r="O7" s="396"/>
      <c r="P7" s="396"/>
      <c r="Q7" s="397"/>
    </row>
    <row r="8" spans="1:20" ht="12" customHeight="1" thickBot="1">
      <c r="A8" s="224" t="s">
        <v>7</v>
      </c>
      <c r="B8" s="225" t="s">
        <v>8</v>
      </c>
      <c r="C8" s="225" t="s">
        <v>9</v>
      </c>
      <c r="D8" s="225" t="s">
        <v>10</v>
      </c>
      <c r="E8" s="226" t="s">
        <v>11</v>
      </c>
      <c r="F8" s="227"/>
      <c r="G8" s="228" t="s">
        <v>7</v>
      </c>
      <c r="H8" s="229" t="s">
        <v>8</v>
      </c>
      <c r="I8" s="229" t="s">
        <v>9</v>
      </c>
      <c r="J8" s="230" t="s">
        <v>10</v>
      </c>
      <c r="K8" s="231" t="s">
        <v>11</v>
      </c>
      <c r="L8" s="227"/>
      <c r="M8" s="228" t="s">
        <v>7</v>
      </c>
      <c r="N8" s="229" t="s">
        <v>8</v>
      </c>
      <c r="O8" s="229" t="s">
        <v>9</v>
      </c>
      <c r="P8" s="229" t="s">
        <v>10</v>
      </c>
      <c r="Q8" s="232" t="s">
        <v>11</v>
      </c>
      <c r="T8" s="97">
        <v>22</v>
      </c>
    </row>
    <row r="9" spans="1:20" ht="12" customHeight="1">
      <c r="A9" s="233">
        <v>2</v>
      </c>
      <c r="B9" s="234">
        <v>3</v>
      </c>
      <c r="C9" s="235">
        <v>4</v>
      </c>
      <c r="D9" s="236">
        <v>5</v>
      </c>
      <c r="E9" s="237">
        <v>6</v>
      </c>
      <c r="F9" s="238"/>
      <c r="G9" s="239"/>
      <c r="H9" s="240"/>
      <c r="I9" s="241">
        <v>1</v>
      </c>
      <c r="J9" s="242">
        <v>2</v>
      </c>
      <c r="K9" s="243">
        <v>3</v>
      </c>
      <c r="L9" s="238"/>
      <c r="M9" s="244">
        <v>3</v>
      </c>
      <c r="N9" s="245">
        <v>4</v>
      </c>
      <c r="O9" s="234">
        <v>5</v>
      </c>
      <c r="P9" s="234">
        <v>6</v>
      </c>
      <c r="Q9" s="237">
        <v>7</v>
      </c>
      <c r="S9" s="101"/>
      <c r="T9" s="101">
        <v>23</v>
      </c>
    </row>
    <row r="10" spans="1:20" ht="12" customHeight="1">
      <c r="A10" s="239">
        <v>9</v>
      </c>
      <c r="B10" s="246">
        <v>10</v>
      </c>
      <c r="C10" s="234">
        <v>11</v>
      </c>
      <c r="D10" s="234">
        <v>12</v>
      </c>
      <c r="E10" s="247">
        <v>13</v>
      </c>
      <c r="F10" s="248"/>
      <c r="G10" s="233">
        <v>6</v>
      </c>
      <c r="H10" s="234">
        <v>7</v>
      </c>
      <c r="I10" s="236">
        <v>8</v>
      </c>
      <c r="J10" s="241">
        <v>9</v>
      </c>
      <c r="K10" s="247">
        <v>10</v>
      </c>
      <c r="L10" s="238"/>
      <c r="M10" s="233">
        <v>10</v>
      </c>
      <c r="N10" s="234">
        <v>11</v>
      </c>
      <c r="O10" s="234">
        <v>12</v>
      </c>
      <c r="P10" s="234">
        <v>13</v>
      </c>
      <c r="Q10" s="237">
        <v>14</v>
      </c>
      <c r="T10" s="101">
        <v>20</v>
      </c>
    </row>
    <row r="11" spans="1:20" ht="12" customHeight="1">
      <c r="A11" s="249">
        <v>16</v>
      </c>
      <c r="B11" s="234">
        <v>17</v>
      </c>
      <c r="C11" s="234">
        <v>18</v>
      </c>
      <c r="D11" s="234">
        <v>19</v>
      </c>
      <c r="E11" s="247">
        <v>20</v>
      </c>
      <c r="F11" s="238"/>
      <c r="G11" s="233">
        <v>13</v>
      </c>
      <c r="H11" s="234">
        <v>14</v>
      </c>
      <c r="I11" s="234">
        <v>15</v>
      </c>
      <c r="J11" s="234">
        <v>16</v>
      </c>
      <c r="K11" s="250">
        <v>17</v>
      </c>
      <c r="L11" s="238"/>
      <c r="M11" s="233">
        <v>17</v>
      </c>
      <c r="N11" s="234">
        <v>18</v>
      </c>
      <c r="O11" s="234">
        <v>19</v>
      </c>
      <c r="P11" s="234">
        <v>20</v>
      </c>
      <c r="Q11" s="237">
        <v>21</v>
      </c>
    </row>
    <row r="12" spans="1:20" ht="12" customHeight="1">
      <c r="A12" s="233">
        <v>23</v>
      </c>
      <c r="B12" s="245">
        <v>24</v>
      </c>
      <c r="C12" s="234">
        <v>25</v>
      </c>
      <c r="D12" s="234">
        <v>26</v>
      </c>
      <c r="E12" s="251">
        <v>27</v>
      </c>
      <c r="F12" s="238"/>
      <c r="G12" s="233">
        <v>20</v>
      </c>
      <c r="H12" s="234">
        <v>21</v>
      </c>
      <c r="I12" s="234">
        <v>22</v>
      </c>
      <c r="J12" s="234">
        <v>23</v>
      </c>
      <c r="K12" s="237">
        <v>24</v>
      </c>
      <c r="L12" s="238"/>
      <c r="M12" s="233">
        <v>24</v>
      </c>
      <c r="N12" s="234">
        <v>25</v>
      </c>
      <c r="O12" s="234">
        <v>26</v>
      </c>
      <c r="P12" s="234">
        <v>27</v>
      </c>
      <c r="Q12" s="237">
        <v>28</v>
      </c>
    </row>
    <row r="13" spans="1:20" ht="12" customHeight="1" thickBot="1">
      <c r="A13" s="252">
        <v>30</v>
      </c>
      <c r="B13" s="253">
        <v>31</v>
      </c>
      <c r="C13" s="253"/>
      <c r="D13" s="254"/>
      <c r="E13" s="255"/>
      <c r="F13" s="238"/>
      <c r="G13" s="256">
        <v>27</v>
      </c>
      <c r="H13" s="253">
        <v>28</v>
      </c>
      <c r="I13" s="253">
        <v>29</v>
      </c>
      <c r="J13" s="253">
        <v>30</v>
      </c>
      <c r="K13" s="257">
        <v>31</v>
      </c>
      <c r="L13" s="238"/>
      <c r="M13" s="256"/>
      <c r="N13" s="253"/>
      <c r="O13" s="253"/>
      <c r="P13" s="253"/>
      <c r="Q13" s="257"/>
    </row>
    <row r="14" spans="1:20" ht="12" customHeight="1">
      <c r="A14" s="213">
        <v>2</v>
      </c>
      <c r="B14" s="214" t="s">
        <v>28</v>
      </c>
      <c r="C14" s="214"/>
      <c r="D14" s="214"/>
      <c r="E14" s="214"/>
      <c r="F14" s="214"/>
      <c r="G14" s="215"/>
      <c r="H14" s="216"/>
      <c r="I14" s="214"/>
      <c r="J14" s="214"/>
      <c r="K14" s="214"/>
      <c r="L14" s="214"/>
      <c r="M14" s="214">
        <v>3</v>
      </c>
      <c r="N14" s="214" t="s">
        <v>83</v>
      </c>
      <c r="O14" s="214"/>
      <c r="P14" s="214"/>
      <c r="Q14" s="214"/>
    </row>
    <row r="15" spans="1:20" ht="12" customHeight="1">
      <c r="A15" s="217" t="s">
        <v>52</v>
      </c>
      <c r="B15" s="217" t="s">
        <v>53</v>
      </c>
      <c r="C15" s="212"/>
      <c r="D15" s="216"/>
      <c r="E15" s="214"/>
      <c r="F15" s="216"/>
      <c r="G15" s="215"/>
      <c r="H15" s="214"/>
      <c r="I15" s="216"/>
      <c r="J15" s="216"/>
      <c r="K15" s="216"/>
      <c r="L15" s="216"/>
      <c r="M15" s="217" t="s">
        <v>85</v>
      </c>
      <c r="N15" s="216" t="s">
        <v>44</v>
      </c>
      <c r="O15" s="216"/>
      <c r="P15" s="216"/>
      <c r="Q15" s="216"/>
    </row>
    <row r="16" spans="1:20" ht="12" customHeight="1">
      <c r="A16" s="217" t="s">
        <v>75</v>
      </c>
      <c r="B16" s="217" t="s">
        <v>44</v>
      </c>
      <c r="C16" s="212"/>
      <c r="D16" s="216"/>
      <c r="E16" s="216"/>
      <c r="F16" s="216"/>
      <c r="G16" s="216"/>
      <c r="H16" s="216" t="s">
        <v>0</v>
      </c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20" ht="12" customHeight="1">
      <c r="A17" s="217" t="s">
        <v>76</v>
      </c>
      <c r="B17" s="216" t="s">
        <v>77</v>
      </c>
      <c r="C17" s="216"/>
      <c r="D17" s="216"/>
      <c r="E17" s="216"/>
      <c r="F17" s="216"/>
      <c r="G17" s="216" t="s">
        <v>0</v>
      </c>
      <c r="H17" s="216" t="s">
        <v>41</v>
      </c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20" ht="12" customHeight="1" thickBot="1">
      <c r="A18" s="217"/>
      <c r="B18" s="216"/>
      <c r="C18" s="216"/>
      <c r="D18" s="218"/>
      <c r="E18" s="218"/>
      <c r="F18" s="218"/>
      <c r="G18" s="218" t="s">
        <v>0</v>
      </c>
      <c r="H18" s="218" t="s">
        <v>0</v>
      </c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20" s="69" customFormat="1" ht="14.1" customHeight="1" thickBot="1">
      <c r="A19" s="395" t="s">
        <v>64</v>
      </c>
      <c r="B19" s="396"/>
      <c r="C19" s="396"/>
      <c r="D19" s="396"/>
      <c r="E19" s="397"/>
      <c r="F19" s="222"/>
      <c r="G19" s="395" t="s">
        <v>65</v>
      </c>
      <c r="H19" s="396"/>
      <c r="I19" s="396"/>
      <c r="J19" s="396"/>
      <c r="K19" s="397"/>
      <c r="L19" s="222"/>
      <c r="M19" s="395" t="s">
        <v>66</v>
      </c>
      <c r="N19" s="396"/>
      <c r="O19" s="396"/>
      <c r="P19" s="396"/>
      <c r="Q19" s="397"/>
    </row>
    <row r="20" spans="1:20" ht="12" customHeight="1" thickBot="1">
      <c r="A20" s="258" t="s">
        <v>7</v>
      </c>
      <c r="B20" s="258" t="s">
        <v>8</v>
      </c>
      <c r="C20" s="258" t="s">
        <v>9</v>
      </c>
      <c r="D20" s="258" t="s">
        <v>10</v>
      </c>
      <c r="E20" s="258" t="s">
        <v>11</v>
      </c>
      <c r="F20" s="227"/>
      <c r="G20" s="258" t="s">
        <v>7</v>
      </c>
      <c r="H20" s="258" t="s">
        <v>8</v>
      </c>
      <c r="I20" s="258" t="s">
        <v>9</v>
      </c>
      <c r="J20" s="258" t="s">
        <v>10</v>
      </c>
      <c r="K20" s="258" t="s">
        <v>11</v>
      </c>
      <c r="L20" s="227"/>
      <c r="M20" s="258" t="s">
        <v>7</v>
      </c>
      <c r="N20" s="258" t="s">
        <v>8</v>
      </c>
      <c r="O20" s="258" t="s">
        <v>9</v>
      </c>
      <c r="P20" s="258" t="s">
        <v>10</v>
      </c>
      <c r="Q20" s="258" t="s">
        <v>11</v>
      </c>
      <c r="T20" s="101">
        <v>23</v>
      </c>
    </row>
    <row r="21" spans="1:20" ht="12" customHeight="1">
      <c r="A21" s="239">
        <v>1</v>
      </c>
      <c r="B21" s="240">
        <v>2</v>
      </c>
      <c r="C21" s="240">
        <v>3</v>
      </c>
      <c r="D21" s="240">
        <v>4</v>
      </c>
      <c r="E21" s="259">
        <v>5</v>
      </c>
      <c r="F21" s="238"/>
      <c r="G21" s="233" t="s">
        <v>41</v>
      </c>
      <c r="H21" s="234"/>
      <c r="I21" s="235"/>
      <c r="J21" s="235">
        <v>1</v>
      </c>
      <c r="K21" s="250">
        <v>2</v>
      </c>
      <c r="L21" s="238"/>
      <c r="M21" s="260">
        <v>3</v>
      </c>
      <c r="N21" s="240">
        <v>4</v>
      </c>
      <c r="O21" s="240">
        <v>5</v>
      </c>
      <c r="P21" s="240">
        <v>6</v>
      </c>
      <c r="Q21" s="259">
        <v>7</v>
      </c>
      <c r="T21" s="101">
        <v>19</v>
      </c>
    </row>
    <row r="22" spans="1:20" ht="12" customHeight="1">
      <c r="A22" s="233">
        <v>8</v>
      </c>
      <c r="B22" s="234">
        <v>9</v>
      </c>
      <c r="C22" s="234">
        <v>10</v>
      </c>
      <c r="D22" s="234">
        <v>11</v>
      </c>
      <c r="E22" s="237">
        <v>12</v>
      </c>
      <c r="F22" s="238"/>
      <c r="G22" s="261">
        <v>5</v>
      </c>
      <c r="H22" s="234">
        <v>6</v>
      </c>
      <c r="I22" s="234">
        <v>7</v>
      </c>
      <c r="J22" s="234">
        <v>8</v>
      </c>
      <c r="K22" s="237">
        <v>9</v>
      </c>
      <c r="L22" s="238"/>
      <c r="M22" s="233">
        <v>10</v>
      </c>
      <c r="N22" s="234">
        <v>11</v>
      </c>
      <c r="O22" s="234">
        <v>12</v>
      </c>
      <c r="P22" s="234">
        <v>13</v>
      </c>
      <c r="Q22" s="237">
        <v>14</v>
      </c>
      <c r="T22" s="101">
        <v>17</v>
      </c>
    </row>
    <row r="23" spans="1:20" ht="12" customHeight="1">
      <c r="A23" s="233">
        <v>15</v>
      </c>
      <c r="B23" s="234">
        <v>16</v>
      </c>
      <c r="C23" s="234">
        <v>17</v>
      </c>
      <c r="D23" s="234">
        <v>18</v>
      </c>
      <c r="E23" s="250">
        <v>19</v>
      </c>
      <c r="F23" s="238"/>
      <c r="G23" s="261">
        <v>12</v>
      </c>
      <c r="H23" s="262">
        <v>13</v>
      </c>
      <c r="I23" s="235">
        <v>14</v>
      </c>
      <c r="J23" s="235">
        <v>15</v>
      </c>
      <c r="K23" s="250">
        <v>16</v>
      </c>
      <c r="L23" s="248"/>
      <c r="M23" s="263">
        <v>17</v>
      </c>
      <c r="N23" s="234">
        <v>18</v>
      </c>
      <c r="O23" s="234">
        <v>19</v>
      </c>
      <c r="P23" s="234">
        <v>20</v>
      </c>
      <c r="Q23" s="264">
        <v>21</v>
      </c>
    </row>
    <row r="24" spans="1:20" ht="12" customHeight="1">
      <c r="A24" s="265">
        <v>22</v>
      </c>
      <c r="B24" s="234">
        <v>23</v>
      </c>
      <c r="C24" s="234">
        <v>24</v>
      </c>
      <c r="D24" s="234">
        <v>25</v>
      </c>
      <c r="E24" s="237">
        <v>26</v>
      </c>
      <c r="F24" s="238"/>
      <c r="G24" s="244">
        <v>19</v>
      </c>
      <c r="H24" s="266">
        <v>20</v>
      </c>
      <c r="I24" s="266">
        <v>21</v>
      </c>
      <c r="J24" s="266">
        <v>22</v>
      </c>
      <c r="K24" s="267">
        <v>23</v>
      </c>
      <c r="L24" s="248"/>
      <c r="M24" s="268">
        <v>24</v>
      </c>
      <c r="N24" s="235">
        <v>25</v>
      </c>
      <c r="O24" s="235">
        <v>26</v>
      </c>
      <c r="P24" s="235">
        <v>27</v>
      </c>
      <c r="Q24" s="250">
        <v>28</v>
      </c>
    </row>
    <row r="25" spans="1:20" ht="12" customHeight="1" thickBot="1">
      <c r="A25" s="256">
        <v>29</v>
      </c>
      <c r="B25" s="253">
        <v>30</v>
      </c>
      <c r="C25" s="253">
        <v>31</v>
      </c>
      <c r="D25" s="253"/>
      <c r="E25" s="257"/>
      <c r="F25" s="222"/>
      <c r="G25" s="269">
        <v>26</v>
      </c>
      <c r="H25" s="270">
        <v>27</v>
      </c>
      <c r="I25" s="270">
        <v>28</v>
      </c>
      <c r="J25" s="270">
        <v>29</v>
      </c>
      <c r="K25" s="271">
        <v>30</v>
      </c>
      <c r="L25" s="248"/>
      <c r="M25" s="272">
        <v>31</v>
      </c>
      <c r="N25" s="273"/>
      <c r="O25" s="274"/>
      <c r="P25" s="274"/>
      <c r="Q25" s="275"/>
    </row>
    <row r="26" spans="1:20" ht="12" customHeight="1">
      <c r="A26" s="216" t="s">
        <v>0</v>
      </c>
      <c r="B26" s="219" t="s">
        <v>0</v>
      </c>
      <c r="C26" s="219"/>
      <c r="D26" s="219"/>
      <c r="E26" s="219"/>
      <c r="F26" s="220"/>
      <c r="G26" s="221" t="s">
        <v>58</v>
      </c>
      <c r="H26" s="212" t="s">
        <v>54</v>
      </c>
      <c r="I26" s="219"/>
      <c r="J26" s="219"/>
      <c r="K26" s="219"/>
      <c r="L26" s="220"/>
      <c r="M26" s="219" t="s">
        <v>74</v>
      </c>
      <c r="N26" s="219" t="s">
        <v>48</v>
      </c>
      <c r="O26" s="219"/>
      <c r="P26" s="219"/>
      <c r="Q26" s="219"/>
    </row>
    <row r="27" spans="1:20" ht="12" customHeight="1">
      <c r="A27" s="212"/>
      <c r="B27" s="212" t="s">
        <v>0</v>
      </c>
      <c r="C27" s="219"/>
      <c r="D27" s="219"/>
      <c r="E27" s="219"/>
      <c r="F27" s="220"/>
      <c r="G27" s="216" t="s">
        <v>73</v>
      </c>
      <c r="H27" s="219" t="s">
        <v>47</v>
      </c>
      <c r="I27" s="212"/>
      <c r="J27" s="212"/>
      <c r="K27" s="212"/>
      <c r="L27" s="220"/>
      <c r="M27" s="221" t="s">
        <v>78</v>
      </c>
      <c r="N27" s="219" t="s">
        <v>47</v>
      </c>
      <c r="O27" s="219"/>
      <c r="P27" s="219"/>
      <c r="Q27" s="219"/>
    </row>
    <row r="28" spans="1:20" ht="12" customHeight="1">
      <c r="A28" s="219"/>
      <c r="B28" s="219" t="s">
        <v>0</v>
      </c>
      <c r="C28" s="219"/>
      <c r="D28" s="219"/>
      <c r="E28" s="219"/>
      <c r="F28" s="220"/>
      <c r="G28" s="212"/>
      <c r="H28" s="212"/>
      <c r="I28" s="219"/>
      <c r="J28" s="219"/>
      <c r="K28" s="219"/>
      <c r="L28" s="220"/>
      <c r="M28" s="219"/>
      <c r="N28" s="219"/>
      <c r="O28" s="219"/>
      <c r="P28" s="219"/>
      <c r="Q28" s="219"/>
    </row>
    <row r="29" spans="1:20" ht="12" customHeight="1">
      <c r="A29" s="219" t="s">
        <v>0</v>
      </c>
      <c r="B29" s="219" t="s">
        <v>0</v>
      </c>
      <c r="C29" s="219"/>
      <c r="D29" s="219"/>
      <c r="E29" s="219"/>
      <c r="F29" s="220"/>
      <c r="G29" s="216"/>
      <c r="H29" s="219"/>
      <c r="I29" s="219"/>
      <c r="J29" s="219"/>
      <c r="K29" s="219"/>
      <c r="L29" s="220"/>
      <c r="M29" s="219"/>
      <c r="N29" s="219"/>
      <c r="O29" s="219"/>
      <c r="P29" s="219"/>
      <c r="Q29" s="219"/>
    </row>
    <row r="30" spans="1:20" ht="12" customHeight="1" thickBot="1">
      <c r="A30" s="212"/>
      <c r="B30" s="212"/>
      <c r="C30" s="212"/>
      <c r="D30" s="212"/>
      <c r="E30" s="212"/>
      <c r="F30" s="222"/>
      <c r="G30" s="212"/>
      <c r="H30" s="212"/>
      <c r="I30" s="212"/>
      <c r="J30" s="212"/>
      <c r="K30" s="212"/>
      <c r="L30" s="222"/>
      <c r="M30" s="212"/>
      <c r="N30" s="212"/>
      <c r="O30" s="212"/>
      <c r="P30" s="212"/>
      <c r="Q30" s="212"/>
    </row>
    <row r="31" spans="1:20" s="69" customFormat="1" ht="14.1" customHeight="1" thickBot="1">
      <c r="A31" s="395" t="s">
        <v>67</v>
      </c>
      <c r="B31" s="396"/>
      <c r="C31" s="396"/>
      <c r="D31" s="396"/>
      <c r="E31" s="397"/>
      <c r="F31" s="222"/>
      <c r="G31" s="395" t="s">
        <v>68</v>
      </c>
      <c r="H31" s="396"/>
      <c r="I31" s="396"/>
      <c r="J31" s="396"/>
      <c r="K31" s="397"/>
      <c r="L31" s="222"/>
      <c r="M31" s="395" t="s">
        <v>69</v>
      </c>
      <c r="N31" s="396"/>
      <c r="O31" s="396"/>
      <c r="P31" s="396"/>
      <c r="Q31" s="397"/>
      <c r="T31"/>
    </row>
    <row r="32" spans="1:20" ht="12" customHeight="1" thickBot="1">
      <c r="A32" s="276" t="s">
        <v>7</v>
      </c>
      <c r="B32" s="276" t="s">
        <v>8</v>
      </c>
      <c r="C32" s="276" t="s">
        <v>9</v>
      </c>
      <c r="D32" s="276" t="s">
        <v>10</v>
      </c>
      <c r="E32" s="276" t="s">
        <v>11</v>
      </c>
      <c r="F32" s="227"/>
      <c r="G32" s="258" t="s">
        <v>7</v>
      </c>
      <c r="H32" s="258" t="s">
        <v>8</v>
      </c>
      <c r="I32" s="258" t="s">
        <v>9</v>
      </c>
      <c r="J32" s="258" t="s">
        <v>10</v>
      </c>
      <c r="K32" s="258" t="s">
        <v>11</v>
      </c>
      <c r="L32" s="227"/>
      <c r="M32" s="258" t="s">
        <v>7</v>
      </c>
      <c r="N32" s="258" t="s">
        <v>8</v>
      </c>
      <c r="O32" s="258" t="s">
        <v>9</v>
      </c>
      <c r="P32" s="258" t="s">
        <v>10</v>
      </c>
      <c r="Q32" s="258" t="s">
        <v>11</v>
      </c>
      <c r="T32" s="101">
        <v>20</v>
      </c>
    </row>
    <row r="33" spans="1:20" ht="12" customHeight="1">
      <c r="A33" s="239"/>
      <c r="B33" s="262">
        <v>1</v>
      </c>
      <c r="C33" s="235">
        <v>2</v>
      </c>
      <c r="D33" s="277">
        <v>3</v>
      </c>
      <c r="E33" s="250">
        <v>4</v>
      </c>
      <c r="F33" s="238"/>
      <c r="G33" s="239" t="s">
        <v>41</v>
      </c>
      <c r="H33" s="240" t="s">
        <v>41</v>
      </c>
      <c r="I33" s="240"/>
      <c r="J33" s="240"/>
      <c r="K33" s="259">
        <v>1</v>
      </c>
      <c r="L33" s="238"/>
      <c r="M33" s="260"/>
      <c r="N33" s="240" t="s">
        <v>41</v>
      </c>
      <c r="O33" s="240"/>
      <c r="P33" s="240"/>
      <c r="Q33" s="259">
        <v>1</v>
      </c>
      <c r="T33" s="101">
        <v>20</v>
      </c>
    </row>
    <row r="34" spans="1:20" ht="12" customHeight="1">
      <c r="A34" s="233">
        <v>7</v>
      </c>
      <c r="B34" s="278">
        <v>8</v>
      </c>
      <c r="C34" s="279">
        <v>9</v>
      </c>
      <c r="D34" s="278">
        <v>10</v>
      </c>
      <c r="E34" s="247">
        <v>11</v>
      </c>
      <c r="F34" s="238"/>
      <c r="G34" s="233">
        <v>4</v>
      </c>
      <c r="H34" s="234">
        <v>5</v>
      </c>
      <c r="I34" s="235">
        <v>6</v>
      </c>
      <c r="J34" s="234">
        <v>7</v>
      </c>
      <c r="K34" s="237">
        <v>8</v>
      </c>
      <c r="L34" s="238"/>
      <c r="M34" s="265">
        <v>4</v>
      </c>
      <c r="N34" s="234">
        <v>5</v>
      </c>
      <c r="O34" s="234">
        <v>6</v>
      </c>
      <c r="P34" s="234">
        <v>7</v>
      </c>
      <c r="Q34" s="237">
        <v>8</v>
      </c>
      <c r="T34" s="101">
        <v>16</v>
      </c>
    </row>
    <row r="35" spans="1:20" ht="12" customHeight="1">
      <c r="A35" s="233">
        <v>14</v>
      </c>
      <c r="B35" s="240">
        <v>15</v>
      </c>
      <c r="C35" s="234">
        <v>16</v>
      </c>
      <c r="D35" s="234">
        <v>17</v>
      </c>
      <c r="E35" s="237">
        <v>18</v>
      </c>
      <c r="F35" s="238"/>
      <c r="G35" s="233">
        <v>11</v>
      </c>
      <c r="H35" s="234">
        <v>12</v>
      </c>
      <c r="I35" s="234">
        <v>13</v>
      </c>
      <c r="J35" s="234">
        <v>14</v>
      </c>
      <c r="K35" s="237">
        <v>15</v>
      </c>
      <c r="L35" s="238"/>
      <c r="M35" s="268">
        <v>11</v>
      </c>
      <c r="N35" s="234">
        <v>12</v>
      </c>
      <c r="O35" s="234">
        <v>13</v>
      </c>
      <c r="P35" s="234">
        <v>14</v>
      </c>
      <c r="Q35" s="237">
        <v>15</v>
      </c>
    </row>
    <row r="36" spans="1:20" ht="12" customHeight="1">
      <c r="A36" s="268">
        <v>21</v>
      </c>
      <c r="B36" s="245">
        <v>22</v>
      </c>
      <c r="C36" s="234">
        <v>23</v>
      </c>
      <c r="D36" s="234">
        <v>24</v>
      </c>
      <c r="E36" s="237">
        <v>25</v>
      </c>
      <c r="F36" s="238"/>
      <c r="G36" s="265">
        <v>18</v>
      </c>
      <c r="H36" s="234">
        <v>19</v>
      </c>
      <c r="I36" s="235">
        <v>20</v>
      </c>
      <c r="J36" s="235">
        <v>21</v>
      </c>
      <c r="K36" s="250">
        <v>22</v>
      </c>
      <c r="L36" s="238"/>
      <c r="M36" s="261">
        <v>18</v>
      </c>
      <c r="N36" s="280">
        <v>19</v>
      </c>
      <c r="O36" s="266">
        <v>20</v>
      </c>
      <c r="P36" s="266">
        <v>21</v>
      </c>
      <c r="Q36" s="251">
        <v>22</v>
      </c>
    </row>
    <row r="37" spans="1:20" ht="12" customHeight="1" thickBot="1">
      <c r="A37" s="256">
        <v>28</v>
      </c>
      <c r="B37" s="253">
        <v>29</v>
      </c>
      <c r="C37" s="253">
        <v>30</v>
      </c>
      <c r="D37" s="253">
        <v>31</v>
      </c>
      <c r="E37" s="257" t="s">
        <v>41</v>
      </c>
      <c r="F37" s="222"/>
      <c r="G37" s="256">
        <v>25</v>
      </c>
      <c r="H37" s="253">
        <v>26</v>
      </c>
      <c r="I37" s="253">
        <v>27</v>
      </c>
      <c r="J37" s="253">
        <v>28</v>
      </c>
      <c r="K37" s="257"/>
      <c r="L37" s="238"/>
      <c r="M37" s="281">
        <v>25</v>
      </c>
      <c r="N37" s="282">
        <v>26</v>
      </c>
      <c r="O37" s="282">
        <v>27</v>
      </c>
      <c r="P37" s="282">
        <v>28</v>
      </c>
      <c r="Q37" s="255">
        <v>29</v>
      </c>
    </row>
    <row r="38" spans="1:20" ht="12" customHeight="1">
      <c r="A38" s="217" t="s">
        <v>79</v>
      </c>
      <c r="B38" s="219" t="s">
        <v>48</v>
      </c>
      <c r="C38" s="219"/>
      <c r="D38" s="219"/>
      <c r="E38" s="219"/>
      <c r="F38" s="220"/>
      <c r="G38" s="218">
        <v>18</v>
      </c>
      <c r="H38" s="212" t="s">
        <v>80</v>
      </c>
      <c r="I38" s="212"/>
      <c r="J38" s="219"/>
      <c r="K38" s="219"/>
      <c r="L38" s="220"/>
      <c r="M38" s="223" t="s">
        <v>81</v>
      </c>
      <c r="N38" s="212" t="s">
        <v>49</v>
      </c>
      <c r="O38" s="219"/>
      <c r="P38" s="219"/>
      <c r="Q38" s="219"/>
    </row>
    <row r="39" spans="1:20" ht="12" customHeight="1">
      <c r="A39" s="223" t="s">
        <v>57</v>
      </c>
      <c r="B39" s="219" t="s">
        <v>51</v>
      </c>
      <c r="C39" s="219"/>
      <c r="D39" s="219"/>
      <c r="E39" s="219"/>
      <c r="F39" s="220"/>
      <c r="G39" s="219" t="s">
        <v>0</v>
      </c>
      <c r="H39" s="219" t="s">
        <v>0</v>
      </c>
      <c r="I39" s="219"/>
      <c r="J39" s="219"/>
      <c r="K39" s="219"/>
      <c r="L39" s="220"/>
      <c r="M39" s="216"/>
      <c r="N39" s="219"/>
      <c r="O39" s="219"/>
      <c r="P39" s="219"/>
      <c r="Q39" s="219"/>
    </row>
    <row r="40" spans="1:20" ht="12" customHeight="1">
      <c r="A40" s="216">
        <v>21</v>
      </c>
      <c r="B40" s="219" t="s">
        <v>84</v>
      </c>
      <c r="C40" s="219"/>
      <c r="D40" s="219"/>
      <c r="E40" s="219"/>
      <c r="F40" s="220"/>
      <c r="G40" s="212" t="s">
        <v>0</v>
      </c>
      <c r="H40" s="212" t="s">
        <v>0</v>
      </c>
      <c r="I40" s="219"/>
      <c r="J40" s="219"/>
      <c r="K40" s="219"/>
      <c r="L40" s="220"/>
      <c r="M40" s="219"/>
      <c r="N40" s="219"/>
      <c r="O40" s="219"/>
      <c r="P40" s="219"/>
      <c r="Q40" s="219"/>
    </row>
    <row r="41" spans="1:20" ht="12" customHeight="1">
      <c r="A41" s="218"/>
      <c r="B41" s="212"/>
      <c r="C41" s="212"/>
      <c r="D41" s="212"/>
      <c r="E41" s="212"/>
      <c r="F41" s="220"/>
      <c r="G41" s="219" t="s">
        <v>0</v>
      </c>
      <c r="H41" s="219" t="s">
        <v>0</v>
      </c>
      <c r="I41" s="219"/>
      <c r="J41" s="219"/>
      <c r="K41" s="219"/>
      <c r="L41" s="220"/>
      <c r="M41" s="219"/>
      <c r="N41" s="219"/>
      <c r="O41" s="219"/>
      <c r="P41" s="219"/>
      <c r="Q41" s="219"/>
    </row>
    <row r="42" spans="1:20" ht="12" customHeight="1" thickBot="1">
      <c r="A42" s="212"/>
      <c r="B42" s="212"/>
      <c r="C42" s="219"/>
      <c r="D42" s="219"/>
      <c r="E42" s="219"/>
      <c r="F42" s="219"/>
      <c r="G42" s="212"/>
      <c r="H42" s="212"/>
      <c r="I42" s="212"/>
      <c r="J42" s="212"/>
      <c r="K42" s="212"/>
      <c r="L42" s="222"/>
      <c r="M42" s="212"/>
      <c r="N42" s="212"/>
      <c r="O42" s="212"/>
      <c r="P42" s="212"/>
      <c r="Q42" s="212"/>
    </row>
    <row r="43" spans="1:20" s="69" customFormat="1" ht="14.1" customHeight="1" thickBot="1">
      <c r="A43" s="395" t="s">
        <v>70</v>
      </c>
      <c r="B43" s="396"/>
      <c r="C43" s="396"/>
      <c r="D43" s="396"/>
      <c r="E43" s="397"/>
      <c r="F43" s="212"/>
      <c r="G43" s="395" t="s">
        <v>71</v>
      </c>
      <c r="H43" s="396"/>
      <c r="I43" s="396"/>
      <c r="J43" s="396"/>
      <c r="K43" s="397"/>
      <c r="L43" s="222"/>
      <c r="M43" s="395" t="s">
        <v>72</v>
      </c>
      <c r="N43" s="396"/>
      <c r="O43" s="396"/>
      <c r="P43" s="396"/>
      <c r="Q43" s="397"/>
    </row>
    <row r="44" spans="1:20" ht="12" customHeight="1" thickBot="1">
      <c r="A44" s="258" t="s">
        <v>7</v>
      </c>
      <c r="B44" s="258" t="s">
        <v>8</v>
      </c>
      <c r="C44" s="258" t="s">
        <v>9</v>
      </c>
      <c r="D44" s="258" t="s">
        <v>10</v>
      </c>
      <c r="E44" s="258" t="s">
        <v>11</v>
      </c>
      <c r="F44" s="222"/>
      <c r="G44" s="258" t="s">
        <v>7</v>
      </c>
      <c r="H44" s="258" t="s">
        <v>8</v>
      </c>
      <c r="I44" s="258" t="s">
        <v>9</v>
      </c>
      <c r="J44" s="258" t="s">
        <v>10</v>
      </c>
      <c r="K44" s="258" t="s">
        <v>11</v>
      </c>
      <c r="L44" s="227"/>
      <c r="M44" s="258" t="s">
        <v>7</v>
      </c>
      <c r="N44" s="258" t="s">
        <v>8</v>
      </c>
      <c r="O44" s="258" t="s">
        <v>9</v>
      </c>
      <c r="P44" s="276" t="s">
        <v>10</v>
      </c>
      <c r="Q44" s="258" t="s">
        <v>11</v>
      </c>
      <c r="T44" s="101">
        <v>22</v>
      </c>
    </row>
    <row r="45" spans="1:20" ht="12" customHeight="1">
      <c r="A45" s="283">
        <v>1</v>
      </c>
      <c r="B45" s="278">
        <v>2</v>
      </c>
      <c r="C45" s="278">
        <v>3</v>
      </c>
      <c r="D45" s="278">
        <v>4</v>
      </c>
      <c r="E45" s="243">
        <v>5</v>
      </c>
      <c r="F45" s="227"/>
      <c r="G45" s="239"/>
      <c r="H45" s="240"/>
      <c r="I45" s="240">
        <v>1</v>
      </c>
      <c r="J45" s="240">
        <v>2</v>
      </c>
      <c r="K45" s="259">
        <v>3</v>
      </c>
      <c r="L45" s="238"/>
      <c r="M45" s="265">
        <v>3</v>
      </c>
      <c r="N45" s="235">
        <v>4</v>
      </c>
      <c r="O45" s="234">
        <v>5</v>
      </c>
      <c r="P45" s="240">
        <v>6</v>
      </c>
      <c r="Q45" s="264">
        <v>7</v>
      </c>
      <c r="T45" s="101">
        <v>23</v>
      </c>
    </row>
    <row r="46" spans="1:20" ht="12" customHeight="1">
      <c r="A46" s="265">
        <v>8</v>
      </c>
      <c r="B46" s="284">
        <v>9</v>
      </c>
      <c r="C46" s="235">
        <v>10</v>
      </c>
      <c r="D46" s="235">
        <v>11</v>
      </c>
      <c r="E46" s="250">
        <v>12</v>
      </c>
      <c r="F46" s="238"/>
      <c r="G46" s="233">
        <v>6</v>
      </c>
      <c r="H46" s="234">
        <v>7</v>
      </c>
      <c r="I46" s="235">
        <v>8</v>
      </c>
      <c r="J46" s="234">
        <v>9</v>
      </c>
      <c r="K46" s="237">
        <v>10</v>
      </c>
      <c r="L46" s="238"/>
      <c r="M46" s="265">
        <v>10</v>
      </c>
      <c r="N46" s="234">
        <v>11</v>
      </c>
      <c r="O46" s="285">
        <v>12</v>
      </c>
      <c r="P46" s="277">
        <v>13</v>
      </c>
      <c r="Q46" s="250">
        <v>14</v>
      </c>
      <c r="T46" s="101">
        <v>20</v>
      </c>
    </row>
    <row r="47" spans="1:20" ht="12" customHeight="1">
      <c r="A47" s="239">
        <v>15</v>
      </c>
      <c r="B47" s="234">
        <v>16</v>
      </c>
      <c r="C47" s="234">
        <v>17</v>
      </c>
      <c r="D47" s="234">
        <v>18</v>
      </c>
      <c r="E47" s="237">
        <v>19</v>
      </c>
      <c r="F47" s="238"/>
      <c r="G47" s="265">
        <v>13</v>
      </c>
      <c r="H47" s="234">
        <v>14</v>
      </c>
      <c r="I47" s="234">
        <v>15</v>
      </c>
      <c r="J47" s="234">
        <v>16</v>
      </c>
      <c r="K47" s="237">
        <v>17</v>
      </c>
      <c r="L47" s="248"/>
      <c r="M47" s="265">
        <v>17</v>
      </c>
      <c r="N47" s="235">
        <v>18</v>
      </c>
      <c r="O47" s="235">
        <v>19</v>
      </c>
      <c r="P47" s="286">
        <v>20</v>
      </c>
      <c r="Q47" s="250">
        <v>21</v>
      </c>
      <c r="T47" s="69">
        <f>SUM(T8:T46)</f>
        <v>245</v>
      </c>
    </row>
    <row r="48" spans="1:20" ht="12" customHeight="1">
      <c r="A48" s="265">
        <v>22</v>
      </c>
      <c r="B48" s="234">
        <v>23</v>
      </c>
      <c r="C48" s="234">
        <v>24</v>
      </c>
      <c r="D48" s="234">
        <v>25</v>
      </c>
      <c r="E48" s="237">
        <v>26</v>
      </c>
      <c r="F48" s="238"/>
      <c r="G48" s="233">
        <v>20</v>
      </c>
      <c r="H48" s="234">
        <v>21</v>
      </c>
      <c r="I48" s="235">
        <v>22</v>
      </c>
      <c r="J48" s="235">
        <v>23</v>
      </c>
      <c r="K48" s="250">
        <v>24</v>
      </c>
      <c r="L48" s="238"/>
      <c r="M48" s="265">
        <v>24</v>
      </c>
      <c r="N48" s="235">
        <v>25</v>
      </c>
      <c r="O48" s="235">
        <v>26</v>
      </c>
      <c r="P48" s="286">
        <v>27</v>
      </c>
      <c r="Q48" s="287">
        <v>28</v>
      </c>
    </row>
    <row r="49" spans="1:20" ht="12" customHeight="1" thickBot="1">
      <c r="A49" s="256">
        <v>29</v>
      </c>
      <c r="B49" s="253">
        <v>30</v>
      </c>
      <c r="C49" s="253" t="s">
        <v>41</v>
      </c>
      <c r="D49" s="253" t="s">
        <v>41</v>
      </c>
      <c r="E49" s="255" t="s">
        <v>41</v>
      </c>
      <c r="F49" s="238"/>
      <c r="G49" s="272">
        <v>27</v>
      </c>
      <c r="H49" s="253">
        <v>28</v>
      </c>
      <c r="I49" s="253">
        <v>29</v>
      </c>
      <c r="J49" s="253">
        <v>30</v>
      </c>
      <c r="K49" s="257">
        <v>31</v>
      </c>
      <c r="L49" s="288"/>
      <c r="M49" s="272"/>
      <c r="N49" s="254"/>
      <c r="O49" s="254"/>
      <c r="P49" s="254"/>
      <c r="Q49" s="257"/>
    </row>
    <row r="50" spans="1:20" ht="12" customHeight="1">
      <c r="A50" s="39"/>
      <c r="B50" s="26"/>
      <c r="C50" s="26"/>
      <c r="D50" s="26"/>
      <c r="E50" s="26"/>
      <c r="F50" s="35"/>
      <c r="G50" s="18">
        <v>27</v>
      </c>
      <c r="H50" s="26" t="s">
        <v>50</v>
      </c>
      <c r="I50" s="28"/>
      <c r="K50" s="26"/>
      <c r="L50" s="26"/>
      <c r="M50" s="18">
        <v>28</v>
      </c>
      <c r="N50" s="26" t="s">
        <v>39</v>
      </c>
      <c r="O50" s="37"/>
      <c r="P50" s="37"/>
      <c r="Q50" s="28"/>
    </row>
    <row r="51" spans="1:20" ht="12" customHeight="1">
      <c r="A51" s="56" t="s">
        <v>0</v>
      </c>
      <c r="B51" s="28" t="s">
        <v>0</v>
      </c>
      <c r="C51" s="26"/>
      <c r="D51" s="26"/>
      <c r="E51" s="26"/>
      <c r="F51" s="26"/>
      <c r="I51" s="26"/>
      <c r="J51" s="26"/>
      <c r="K51" s="26"/>
      <c r="L51" s="26"/>
      <c r="M51" s="28" t="s">
        <v>0</v>
      </c>
      <c r="N51" s="28" t="s">
        <v>0</v>
      </c>
      <c r="O51" s="28"/>
      <c r="P51" s="28"/>
      <c r="Q51" s="28"/>
    </row>
    <row r="53" spans="1:20" ht="12" customHeight="1">
      <c r="A53" s="37" t="s">
        <v>38</v>
      </c>
      <c r="B53" s="70" t="s">
        <v>42</v>
      </c>
      <c r="C53" s="38" t="s">
        <v>5</v>
      </c>
      <c r="D53" s="26" t="s">
        <v>40</v>
      </c>
      <c r="E53" s="26"/>
      <c r="F53" s="26"/>
      <c r="G53" s="26"/>
      <c r="H53" s="26"/>
      <c r="I53" s="26"/>
      <c r="J53" s="26"/>
      <c r="K53" s="26"/>
      <c r="L53" s="26"/>
      <c r="M53" s="398" t="s">
        <v>41</v>
      </c>
      <c r="N53" s="399"/>
      <c r="O53" s="399"/>
      <c r="P53" s="399"/>
    </row>
    <row r="54" spans="1:20" ht="12" customHeight="1">
      <c r="A54" s="26"/>
      <c r="B54" s="93" t="s">
        <v>45</v>
      </c>
      <c r="C54" s="38" t="s">
        <v>5</v>
      </c>
      <c r="D54" s="26" t="s">
        <v>37</v>
      </c>
      <c r="E54" s="26"/>
      <c r="F54" s="26"/>
      <c r="G54" s="26"/>
      <c r="H54" s="26"/>
      <c r="I54" s="27" t="s">
        <v>0</v>
      </c>
      <c r="J54" s="42" t="s">
        <v>0</v>
      </c>
      <c r="K54" s="29"/>
      <c r="M54" s="399"/>
      <c r="N54" s="399"/>
      <c r="O54" s="399"/>
      <c r="P54" s="399"/>
    </row>
    <row r="55" spans="1:20" ht="12" customHeight="1">
      <c r="A55" s="37"/>
      <c r="B55" s="94" t="s">
        <v>46</v>
      </c>
      <c r="C55" s="38" t="s">
        <v>5</v>
      </c>
      <c r="D55" s="26" t="s">
        <v>3</v>
      </c>
      <c r="E55" s="26"/>
      <c r="F55" s="26"/>
      <c r="G55" s="26"/>
      <c r="H55" s="37"/>
      <c r="I55" s="27" t="s">
        <v>0</v>
      </c>
      <c r="J55" s="42" t="s">
        <v>0</v>
      </c>
      <c r="K55" s="29" t="s">
        <v>0</v>
      </c>
      <c r="M55" s="399"/>
      <c r="N55" s="399"/>
      <c r="O55" s="399"/>
      <c r="P55" s="399"/>
    </row>
    <row r="56" spans="1:20">
      <c r="D56" s="28" t="s">
        <v>56</v>
      </c>
    </row>
    <row r="57" spans="1:20" s="82" customFormat="1" ht="12" customHeight="1">
      <c r="A57" s="82" t="s">
        <v>82</v>
      </c>
    </row>
    <row r="58" spans="1:20" s="41" customFormat="1" ht="12" customHeight="1">
      <c r="A58" s="80" t="s">
        <v>41</v>
      </c>
      <c r="B58" s="81"/>
      <c r="C58" s="81"/>
      <c r="D58" s="81"/>
      <c r="E58" s="81"/>
      <c r="F58" s="81"/>
      <c r="G58" s="81"/>
      <c r="H58" s="65"/>
      <c r="I58" s="81"/>
      <c r="J58" s="65"/>
      <c r="K58" s="81"/>
      <c r="L58" s="81"/>
      <c r="M58" s="81"/>
      <c r="N58" s="81"/>
      <c r="O58" s="81"/>
      <c r="P58" s="81"/>
      <c r="Q58" s="81"/>
    </row>
    <row r="59" spans="1:20">
      <c r="E59" s="80"/>
      <c r="I59" s="80"/>
    </row>
    <row r="61" spans="1:20">
      <c r="D61" s="105" t="s">
        <v>41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</row>
  </sheetData>
  <mergeCells count="17">
    <mergeCell ref="A43:E43"/>
    <mergeCell ref="G43:K43"/>
    <mergeCell ref="M43:Q43"/>
    <mergeCell ref="M53:P55"/>
    <mergeCell ref="A19:E19"/>
    <mergeCell ref="G19:K19"/>
    <mergeCell ref="M19:Q19"/>
    <mergeCell ref="A31:E31"/>
    <mergeCell ref="G31:K31"/>
    <mergeCell ref="M31:Q31"/>
    <mergeCell ref="A1:Q1"/>
    <mergeCell ref="A2:Q2"/>
    <mergeCell ref="A3:Q3"/>
    <mergeCell ref="A5:Q5"/>
    <mergeCell ref="A7:E7"/>
    <mergeCell ref="G7:K7"/>
    <mergeCell ref="M7:Q7"/>
  </mergeCells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Normal="100" workbookViewId="0">
      <selection activeCell="A9" sqref="A9"/>
    </sheetView>
  </sheetViews>
  <sheetFormatPr defaultColWidth="11" defaultRowHeight="12.75"/>
  <cols>
    <col min="1" max="5" width="5.125" customWidth="1"/>
    <col min="6" max="6" width="2.375" customWidth="1"/>
    <col min="7" max="10" width="5.125" customWidth="1"/>
    <col min="11" max="11" width="5.5" customWidth="1"/>
    <col min="12" max="12" width="1.875" customWidth="1"/>
    <col min="13" max="17" width="5.125" customWidth="1"/>
  </cols>
  <sheetData>
    <row r="1" spans="1:20" s="43" customFormat="1" ht="15">
      <c r="A1" s="392" t="s">
        <v>43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</row>
    <row r="2" spans="1:20" s="40" customFormat="1" ht="14.1" customHeight="1">
      <c r="A2" s="392" t="s">
        <v>59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</row>
    <row r="3" spans="1:20" s="40" customFormat="1" ht="14.1" customHeight="1">
      <c r="A3" s="393" t="s">
        <v>60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</row>
    <row r="4" spans="1:20" s="40" customFormat="1" ht="14.1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0" s="40" customFormat="1" ht="14.1" customHeight="1">
      <c r="A5" s="394" t="s">
        <v>55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</row>
    <row r="6" spans="1:20" s="40" customFormat="1" ht="14.1" customHeight="1" thickBo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20" s="67" customFormat="1" ht="14.1" customHeight="1" thickBot="1">
      <c r="A7" s="400" t="s">
        <v>61</v>
      </c>
      <c r="B7" s="401"/>
      <c r="C7" s="401"/>
      <c r="D7" s="401"/>
      <c r="E7" s="402"/>
      <c r="F7" s="66"/>
      <c r="G7" s="400" t="s">
        <v>62</v>
      </c>
      <c r="H7" s="401"/>
      <c r="I7" s="401"/>
      <c r="J7" s="401"/>
      <c r="K7" s="402"/>
      <c r="L7" s="66"/>
      <c r="M7" s="400" t="s">
        <v>63</v>
      </c>
      <c r="N7" s="401"/>
      <c r="O7" s="401"/>
      <c r="P7" s="401"/>
      <c r="Q7" s="402"/>
    </row>
    <row r="8" spans="1:20" ht="12" customHeight="1" thickBot="1">
      <c r="A8" s="61" t="s">
        <v>7</v>
      </c>
      <c r="B8" s="54" t="s">
        <v>8</v>
      </c>
      <c r="C8" s="54" t="s">
        <v>9</v>
      </c>
      <c r="D8" s="54" t="s">
        <v>10</v>
      </c>
      <c r="E8" s="107" t="s">
        <v>11</v>
      </c>
      <c r="F8" s="2"/>
      <c r="G8" s="3" t="s">
        <v>7</v>
      </c>
      <c r="H8" s="4" t="s">
        <v>8</v>
      </c>
      <c r="I8" s="4" t="s">
        <v>9</v>
      </c>
      <c r="J8" s="51" t="s">
        <v>10</v>
      </c>
      <c r="K8" s="60" t="s">
        <v>11</v>
      </c>
      <c r="L8" s="2"/>
      <c r="M8" s="3" t="s">
        <v>7</v>
      </c>
      <c r="N8" s="4" t="s">
        <v>8</v>
      </c>
      <c r="O8" s="4" t="s">
        <v>9</v>
      </c>
      <c r="P8" s="4" t="s">
        <v>10</v>
      </c>
      <c r="Q8" s="5" t="s">
        <v>11</v>
      </c>
      <c r="T8" s="97">
        <v>22</v>
      </c>
    </row>
    <row r="9" spans="1:20" ht="12" customHeight="1">
      <c r="A9" s="124" t="s">
        <v>42</v>
      </c>
      <c r="B9" s="11">
        <v>3</v>
      </c>
      <c r="C9" s="183" t="s">
        <v>45</v>
      </c>
      <c r="D9" s="46">
        <v>5</v>
      </c>
      <c r="E9" s="12">
        <v>6</v>
      </c>
      <c r="F9" s="6"/>
      <c r="G9" s="7"/>
      <c r="H9" s="8"/>
      <c r="I9" s="71">
        <v>1</v>
      </c>
      <c r="J9" s="119">
        <v>2</v>
      </c>
      <c r="K9" s="63">
        <v>3</v>
      </c>
      <c r="L9" s="6"/>
      <c r="M9" s="85"/>
      <c r="N9" s="8" t="s">
        <v>41</v>
      </c>
      <c r="O9" s="8" t="s">
        <v>41</v>
      </c>
      <c r="P9" s="8"/>
      <c r="Q9" s="9"/>
      <c r="S9" s="101"/>
      <c r="T9" s="101">
        <v>23</v>
      </c>
    </row>
    <row r="10" spans="1:20" ht="12" customHeight="1">
      <c r="A10" s="7">
        <v>9</v>
      </c>
      <c r="B10" s="64">
        <v>10</v>
      </c>
      <c r="C10" s="11">
        <v>11</v>
      </c>
      <c r="D10" s="11">
        <v>12</v>
      </c>
      <c r="E10" s="84" t="s">
        <v>45</v>
      </c>
      <c r="F10" s="48"/>
      <c r="G10" s="10">
        <v>6</v>
      </c>
      <c r="H10" s="11">
        <v>7</v>
      </c>
      <c r="I10" s="46">
        <v>8</v>
      </c>
      <c r="J10" s="50">
        <v>9</v>
      </c>
      <c r="K10" s="44">
        <v>10</v>
      </c>
      <c r="L10" s="6"/>
      <c r="M10" s="89" t="s">
        <v>45</v>
      </c>
      <c r="N10" s="47">
        <v>4</v>
      </c>
      <c r="O10" s="11">
        <v>5</v>
      </c>
      <c r="P10" s="11">
        <v>6</v>
      </c>
      <c r="Q10" s="12">
        <v>7</v>
      </c>
      <c r="T10" s="101">
        <v>20</v>
      </c>
    </row>
    <row r="11" spans="1:20" ht="12" customHeight="1">
      <c r="A11" s="115">
        <v>16</v>
      </c>
      <c r="B11" s="11">
        <v>17</v>
      </c>
      <c r="C11" s="11">
        <v>18</v>
      </c>
      <c r="D11" s="11">
        <v>19</v>
      </c>
      <c r="E11" s="84" t="s">
        <v>45</v>
      </c>
      <c r="F11" s="6"/>
      <c r="G11" s="10">
        <v>13</v>
      </c>
      <c r="H11" s="11">
        <v>14</v>
      </c>
      <c r="I11" s="11">
        <v>15</v>
      </c>
      <c r="J11" s="11">
        <v>16</v>
      </c>
      <c r="K11" s="13">
        <v>17</v>
      </c>
      <c r="L11" s="6"/>
      <c r="M11" s="10">
        <v>10</v>
      </c>
      <c r="N11" s="11">
        <v>11</v>
      </c>
      <c r="O11" s="11">
        <v>12</v>
      </c>
      <c r="P11" s="11">
        <v>13</v>
      </c>
      <c r="Q11" s="12">
        <v>14</v>
      </c>
    </row>
    <row r="12" spans="1:20" ht="12" customHeight="1">
      <c r="A12" s="10">
        <v>23</v>
      </c>
      <c r="B12" s="47">
        <v>24</v>
      </c>
      <c r="C12" s="11">
        <v>25</v>
      </c>
      <c r="D12" s="11">
        <v>26</v>
      </c>
      <c r="E12" s="95" t="s">
        <v>45</v>
      </c>
      <c r="F12" s="6"/>
      <c r="G12" s="10">
        <v>20</v>
      </c>
      <c r="H12" s="11">
        <v>21</v>
      </c>
      <c r="I12" s="11">
        <v>22</v>
      </c>
      <c r="J12" s="11">
        <v>23</v>
      </c>
      <c r="K12" s="12">
        <v>24</v>
      </c>
      <c r="L12" s="6"/>
      <c r="M12" s="10">
        <v>17</v>
      </c>
      <c r="N12" s="11">
        <v>18</v>
      </c>
      <c r="O12" s="11">
        <v>19</v>
      </c>
      <c r="P12" s="11">
        <v>20</v>
      </c>
      <c r="Q12" s="12">
        <v>21</v>
      </c>
    </row>
    <row r="13" spans="1:20" ht="12" customHeight="1" thickBot="1">
      <c r="A13" s="116">
        <v>30</v>
      </c>
      <c r="B13" s="15">
        <v>31</v>
      </c>
      <c r="C13" s="15"/>
      <c r="D13" s="58"/>
      <c r="E13" s="96"/>
      <c r="F13" s="6"/>
      <c r="G13" s="14">
        <v>27</v>
      </c>
      <c r="H13" s="15">
        <v>28</v>
      </c>
      <c r="I13" s="15">
        <v>29</v>
      </c>
      <c r="J13" s="15">
        <v>30</v>
      </c>
      <c r="K13" s="16">
        <v>31</v>
      </c>
      <c r="L13" s="6"/>
      <c r="M13" s="14">
        <v>24</v>
      </c>
      <c r="N13" s="15">
        <v>25</v>
      </c>
      <c r="O13" s="15">
        <v>26</v>
      </c>
      <c r="P13" s="15">
        <v>27</v>
      </c>
      <c r="Q13" s="16">
        <v>28</v>
      </c>
    </row>
    <row r="14" spans="1:20" ht="12" customHeight="1">
      <c r="A14" s="103">
        <v>2</v>
      </c>
      <c r="B14" s="17" t="s">
        <v>28</v>
      </c>
      <c r="C14" s="17"/>
      <c r="D14" s="17"/>
      <c r="E14" s="17"/>
      <c r="F14" s="17"/>
      <c r="G14" s="104"/>
      <c r="H14" s="18"/>
      <c r="I14" s="17"/>
      <c r="J14" s="17"/>
      <c r="K14" s="17"/>
      <c r="L14" s="17"/>
      <c r="M14" s="17">
        <v>3</v>
      </c>
      <c r="N14" s="17" t="s">
        <v>83</v>
      </c>
      <c r="O14" s="17"/>
      <c r="P14" s="17"/>
      <c r="Q14" s="17"/>
    </row>
    <row r="15" spans="1:20" ht="12" customHeight="1">
      <c r="A15" s="102" t="s">
        <v>52</v>
      </c>
      <c r="B15" s="102" t="s">
        <v>53</v>
      </c>
      <c r="D15" s="18"/>
      <c r="E15" s="17"/>
      <c r="F15" s="18"/>
      <c r="G15" s="104"/>
      <c r="H15" s="17"/>
      <c r="I15" s="18"/>
      <c r="J15" s="18"/>
      <c r="K15" s="18"/>
      <c r="L15" s="18"/>
      <c r="M15" s="102" t="s">
        <v>85</v>
      </c>
      <c r="N15" s="18" t="s">
        <v>44</v>
      </c>
      <c r="O15" s="18"/>
      <c r="P15" s="18"/>
      <c r="Q15" s="18"/>
    </row>
    <row r="16" spans="1:20" ht="12" customHeight="1">
      <c r="A16" s="102" t="s">
        <v>75</v>
      </c>
      <c r="B16" s="102" t="s">
        <v>44</v>
      </c>
      <c r="D16" s="18"/>
      <c r="E16" s="18"/>
      <c r="F16" s="18"/>
      <c r="G16" s="18"/>
      <c r="H16" s="18" t="s">
        <v>0</v>
      </c>
      <c r="I16" s="18"/>
      <c r="J16" s="18"/>
      <c r="K16" s="18"/>
      <c r="L16" s="18"/>
      <c r="M16" s="18"/>
      <c r="N16" s="18"/>
      <c r="O16" s="18"/>
      <c r="P16" s="18"/>
      <c r="Q16" s="18"/>
    </row>
    <row r="17" spans="1:20" ht="12" customHeight="1">
      <c r="A17" s="102" t="s">
        <v>76</v>
      </c>
      <c r="B17" s="18" t="s">
        <v>77</v>
      </c>
      <c r="C17" s="18"/>
      <c r="D17" s="18"/>
      <c r="E17" s="18"/>
      <c r="F17" s="18"/>
      <c r="G17" s="18" t="s">
        <v>0</v>
      </c>
      <c r="H17" s="18" t="s">
        <v>41</v>
      </c>
      <c r="I17" s="18"/>
      <c r="J17" s="18"/>
      <c r="K17" s="18"/>
      <c r="L17" s="18"/>
      <c r="M17" s="18"/>
      <c r="N17" s="18"/>
      <c r="O17" s="18"/>
      <c r="P17" s="18"/>
      <c r="Q17" s="18"/>
    </row>
    <row r="18" spans="1:20" ht="12" customHeight="1" thickBot="1">
      <c r="A18" s="102"/>
      <c r="B18" s="18"/>
      <c r="C18" s="18"/>
      <c r="D18" s="19"/>
      <c r="E18" s="19"/>
      <c r="F18" s="19"/>
      <c r="G18" s="19" t="s">
        <v>0</v>
      </c>
      <c r="H18" s="19" t="s">
        <v>0</v>
      </c>
      <c r="I18" s="19"/>
      <c r="J18" s="19"/>
      <c r="K18" s="19"/>
      <c r="L18" s="19"/>
      <c r="M18" s="19"/>
      <c r="N18" s="19"/>
      <c r="O18" s="19"/>
      <c r="P18" s="19"/>
      <c r="Q18" s="19"/>
    </row>
    <row r="19" spans="1:20" s="69" customFormat="1" ht="14.1" customHeight="1" thickBot="1">
      <c r="A19" s="400" t="s">
        <v>64</v>
      </c>
      <c r="B19" s="401"/>
      <c r="C19" s="401"/>
      <c r="D19" s="401"/>
      <c r="E19" s="402"/>
      <c r="F19" s="68"/>
      <c r="G19" s="400" t="s">
        <v>65</v>
      </c>
      <c r="H19" s="401"/>
      <c r="I19" s="401"/>
      <c r="J19" s="401"/>
      <c r="K19" s="402"/>
      <c r="L19" s="68"/>
      <c r="M19" s="400" t="s">
        <v>66</v>
      </c>
      <c r="N19" s="401"/>
      <c r="O19" s="401"/>
      <c r="P19" s="401"/>
      <c r="Q19" s="402"/>
    </row>
    <row r="20" spans="1:20" ht="12" customHeight="1" thickBot="1">
      <c r="A20" s="20" t="s">
        <v>7</v>
      </c>
      <c r="B20" s="20" t="s">
        <v>8</v>
      </c>
      <c r="C20" s="20" t="s">
        <v>9</v>
      </c>
      <c r="D20" s="20" t="s">
        <v>10</v>
      </c>
      <c r="E20" s="20" t="s">
        <v>11</v>
      </c>
      <c r="F20" s="2"/>
      <c r="G20" s="20" t="s">
        <v>7</v>
      </c>
      <c r="H20" s="20" t="s">
        <v>8</v>
      </c>
      <c r="I20" s="20" t="s">
        <v>9</v>
      </c>
      <c r="J20" s="20" t="s">
        <v>10</v>
      </c>
      <c r="K20" s="20" t="s">
        <v>11</v>
      </c>
      <c r="L20" s="2"/>
      <c r="M20" s="20" t="s">
        <v>7</v>
      </c>
      <c r="N20" s="20" t="s">
        <v>8</v>
      </c>
      <c r="O20" s="20" t="s">
        <v>9</v>
      </c>
      <c r="P20" s="20" t="s">
        <v>10</v>
      </c>
      <c r="Q20" s="20" t="s">
        <v>11</v>
      </c>
      <c r="T20" s="101">
        <v>23</v>
      </c>
    </row>
    <row r="21" spans="1:20" ht="12" customHeight="1">
      <c r="A21" s="72">
        <v>1</v>
      </c>
      <c r="B21" s="8">
        <v>2</v>
      </c>
      <c r="C21" s="8">
        <v>3</v>
      </c>
      <c r="D21" s="8">
        <v>4</v>
      </c>
      <c r="E21" s="9">
        <v>5</v>
      </c>
      <c r="F21" s="6"/>
      <c r="G21" s="10" t="s">
        <v>41</v>
      </c>
      <c r="H21" s="11"/>
      <c r="I21" s="23"/>
      <c r="J21" s="23">
        <v>1</v>
      </c>
      <c r="K21" s="13">
        <v>2</v>
      </c>
      <c r="L21" s="6"/>
      <c r="M21" s="21">
        <v>3</v>
      </c>
      <c r="N21" s="8">
        <v>4</v>
      </c>
      <c r="O21" s="8">
        <v>5</v>
      </c>
      <c r="P21" s="8">
        <v>6</v>
      </c>
      <c r="Q21" s="9">
        <v>7</v>
      </c>
      <c r="T21" s="101">
        <v>19</v>
      </c>
    </row>
    <row r="22" spans="1:20" ht="12" customHeight="1">
      <c r="A22" s="10">
        <v>8</v>
      </c>
      <c r="B22" s="11">
        <v>9</v>
      </c>
      <c r="C22" s="11">
        <v>10</v>
      </c>
      <c r="D22" s="11">
        <v>11</v>
      </c>
      <c r="E22" s="12">
        <v>12</v>
      </c>
      <c r="F22" s="6"/>
      <c r="G22" s="74">
        <v>5</v>
      </c>
      <c r="H22" s="11">
        <v>6</v>
      </c>
      <c r="I22" s="11">
        <v>7</v>
      </c>
      <c r="J22" s="11">
        <v>8</v>
      </c>
      <c r="K22" s="12">
        <v>9</v>
      </c>
      <c r="L22" s="6"/>
      <c r="M22" s="10">
        <v>10</v>
      </c>
      <c r="N22" s="11">
        <v>11</v>
      </c>
      <c r="O22" s="11">
        <v>12</v>
      </c>
      <c r="P22" s="11">
        <v>13</v>
      </c>
      <c r="Q22" s="12">
        <v>14</v>
      </c>
      <c r="T22" s="101">
        <v>17</v>
      </c>
    </row>
    <row r="23" spans="1:20" ht="12" customHeight="1">
      <c r="A23" s="10">
        <v>15</v>
      </c>
      <c r="B23" s="11">
        <v>16</v>
      </c>
      <c r="C23" s="11">
        <v>17</v>
      </c>
      <c r="D23" s="11">
        <v>18</v>
      </c>
      <c r="E23" s="13">
        <v>19</v>
      </c>
      <c r="F23" s="6"/>
      <c r="G23" s="74">
        <v>12</v>
      </c>
      <c r="H23" s="75">
        <v>13</v>
      </c>
      <c r="I23" s="23">
        <v>14</v>
      </c>
      <c r="J23" s="23">
        <v>15</v>
      </c>
      <c r="K23" s="13">
        <v>16</v>
      </c>
      <c r="L23" s="48"/>
      <c r="M23" s="49">
        <v>17</v>
      </c>
      <c r="N23" s="11">
        <v>18</v>
      </c>
      <c r="O23" s="11">
        <v>19</v>
      </c>
      <c r="P23" s="11">
        <v>20</v>
      </c>
      <c r="Q23" s="53">
        <v>21</v>
      </c>
    </row>
    <row r="24" spans="1:20" ht="12" customHeight="1">
      <c r="A24" s="22">
        <v>22</v>
      </c>
      <c r="B24" s="11">
        <v>23</v>
      </c>
      <c r="C24" s="11">
        <v>24</v>
      </c>
      <c r="D24" s="11">
        <v>25</v>
      </c>
      <c r="E24" s="12">
        <v>26</v>
      </c>
      <c r="F24" s="6"/>
      <c r="G24" s="89" t="s">
        <v>45</v>
      </c>
      <c r="H24" s="90" t="s">
        <v>45</v>
      </c>
      <c r="I24" s="90" t="s">
        <v>45</v>
      </c>
      <c r="J24" s="91" t="s">
        <v>46</v>
      </c>
      <c r="K24" s="92" t="s">
        <v>46</v>
      </c>
      <c r="L24" s="48"/>
      <c r="M24" s="125" t="s">
        <v>46</v>
      </c>
      <c r="N24" s="122" t="s">
        <v>46</v>
      </c>
      <c r="O24" s="106" t="s">
        <v>45</v>
      </c>
      <c r="P24" s="106" t="s">
        <v>45</v>
      </c>
      <c r="Q24" s="83" t="s">
        <v>45</v>
      </c>
    </row>
    <row r="25" spans="1:20" ht="12" customHeight="1" thickBot="1">
      <c r="A25" s="14">
        <v>29</v>
      </c>
      <c r="B25" s="15">
        <v>30</v>
      </c>
      <c r="C25" s="15">
        <v>31</v>
      </c>
      <c r="D25" s="15"/>
      <c r="E25" s="16"/>
      <c r="F25" s="24"/>
      <c r="G25" s="86">
        <v>26</v>
      </c>
      <c r="H25" s="87">
        <v>27</v>
      </c>
      <c r="I25" s="87">
        <v>28</v>
      </c>
      <c r="J25" s="87">
        <v>29</v>
      </c>
      <c r="K25" s="88">
        <v>30</v>
      </c>
      <c r="L25" s="48"/>
      <c r="M25" s="127" t="s">
        <v>45</v>
      </c>
      <c r="N25" s="126"/>
      <c r="O25" s="121"/>
      <c r="P25" s="121"/>
      <c r="Q25" s="120"/>
    </row>
    <row r="26" spans="1:20" ht="12" customHeight="1">
      <c r="A26" s="18" t="s">
        <v>0</v>
      </c>
      <c r="B26" s="26" t="s">
        <v>0</v>
      </c>
      <c r="C26" s="26"/>
      <c r="D26" s="26"/>
      <c r="E26" s="26"/>
      <c r="F26" s="27"/>
      <c r="G26" s="118" t="s">
        <v>58</v>
      </c>
      <c r="H26" s="28" t="s">
        <v>54</v>
      </c>
      <c r="I26" s="26"/>
      <c r="J26" s="26"/>
      <c r="K26" s="26"/>
      <c r="L26" s="27"/>
      <c r="M26" s="26" t="s">
        <v>74</v>
      </c>
      <c r="N26" s="26" t="s">
        <v>48</v>
      </c>
      <c r="O26" s="26"/>
      <c r="P26" s="26"/>
      <c r="Q26" s="26"/>
    </row>
    <row r="27" spans="1:20" ht="12" customHeight="1">
      <c r="B27" s="28" t="s">
        <v>0</v>
      </c>
      <c r="C27" s="26"/>
      <c r="D27" s="26"/>
      <c r="E27" s="26"/>
      <c r="F27" s="27"/>
      <c r="G27" s="18" t="s">
        <v>73</v>
      </c>
      <c r="H27" s="26" t="s">
        <v>47</v>
      </c>
      <c r="I27" s="28"/>
      <c r="L27" s="27"/>
      <c r="M27" s="118" t="s">
        <v>78</v>
      </c>
      <c r="N27" s="26" t="s">
        <v>47</v>
      </c>
      <c r="O27" s="26"/>
      <c r="P27" s="26"/>
      <c r="Q27" s="26"/>
    </row>
    <row r="28" spans="1:20" ht="12" customHeight="1">
      <c r="A28" s="26"/>
      <c r="B28" s="26" t="s">
        <v>0</v>
      </c>
      <c r="C28" s="26"/>
      <c r="D28" s="26"/>
      <c r="E28" s="26"/>
      <c r="F28" s="27"/>
      <c r="G28" s="28"/>
      <c r="H28" s="28"/>
      <c r="I28" s="26"/>
      <c r="J28" s="26"/>
      <c r="K28" s="26"/>
      <c r="L28" s="27"/>
      <c r="M28" s="26"/>
      <c r="N28" s="26"/>
      <c r="O28" s="26"/>
      <c r="P28" s="26"/>
      <c r="Q28" s="26"/>
    </row>
    <row r="29" spans="1:20" ht="12" customHeight="1">
      <c r="A29" s="26" t="s">
        <v>0</v>
      </c>
      <c r="B29" s="26" t="s">
        <v>0</v>
      </c>
      <c r="C29" s="26"/>
      <c r="D29" s="26"/>
      <c r="E29" s="26"/>
      <c r="F29" s="27"/>
      <c r="G29" s="18"/>
      <c r="H29" s="26"/>
      <c r="I29" s="26"/>
      <c r="J29" s="26"/>
      <c r="K29" s="26"/>
      <c r="L29" s="27"/>
      <c r="M29" s="26"/>
      <c r="N29" s="26"/>
      <c r="O29" s="26"/>
      <c r="P29" s="26"/>
      <c r="Q29" s="26"/>
    </row>
    <row r="30" spans="1:20" ht="12" customHeight="1" thickBot="1">
      <c r="A30" s="28"/>
      <c r="B30" s="28"/>
      <c r="C30" s="28"/>
      <c r="D30" s="28"/>
      <c r="E30" s="28"/>
      <c r="F30" s="29"/>
      <c r="G30" s="28"/>
      <c r="H30" s="28"/>
      <c r="I30" s="28"/>
      <c r="J30" s="28"/>
      <c r="K30" s="28"/>
      <c r="L30" s="29"/>
      <c r="M30" s="28"/>
      <c r="N30" s="28"/>
      <c r="O30" s="28"/>
      <c r="P30" s="28"/>
      <c r="Q30" s="28"/>
    </row>
    <row r="31" spans="1:20" s="69" customFormat="1" ht="14.1" customHeight="1" thickBot="1">
      <c r="A31" s="400" t="s">
        <v>67</v>
      </c>
      <c r="B31" s="401"/>
      <c r="C31" s="401"/>
      <c r="D31" s="401"/>
      <c r="E31" s="402"/>
      <c r="F31" s="68"/>
      <c r="G31" s="400" t="s">
        <v>68</v>
      </c>
      <c r="H31" s="401"/>
      <c r="I31" s="401"/>
      <c r="J31" s="401"/>
      <c r="K31" s="402"/>
      <c r="L31" s="68"/>
      <c r="M31" s="400" t="s">
        <v>69</v>
      </c>
      <c r="N31" s="401"/>
      <c r="O31" s="401"/>
      <c r="P31" s="401"/>
      <c r="Q31" s="402"/>
      <c r="T31"/>
    </row>
    <row r="32" spans="1:20" ht="12" customHeight="1" thickBot="1">
      <c r="A32" s="55" t="s">
        <v>7</v>
      </c>
      <c r="B32" s="55" t="s">
        <v>8</v>
      </c>
      <c r="C32" s="55" t="s">
        <v>9</v>
      </c>
      <c r="D32" s="55" t="s">
        <v>10</v>
      </c>
      <c r="E32" s="55" t="s">
        <v>11</v>
      </c>
      <c r="F32" s="2"/>
      <c r="G32" s="20" t="s">
        <v>7</v>
      </c>
      <c r="H32" s="20" t="s">
        <v>8</v>
      </c>
      <c r="I32" s="20" t="s">
        <v>9</v>
      </c>
      <c r="J32" s="20" t="s">
        <v>10</v>
      </c>
      <c r="K32" s="20" t="s">
        <v>11</v>
      </c>
      <c r="L32" s="2"/>
      <c r="M32" s="20" t="s">
        <v>7</v>
      </c>
      <c r="N32" s="20" t="s">
        <v>8</v>
      </c>
      <c r="O32" s="20" t="s">
        <v>9</v>
      </c>
      <c r="P32" s="20" t="s">
        <v>10</v>
      </c>
      <c r="Q32" s="20" t="s">
        <v>11</v>
      </c>
      <c r="T32" s="101">
        <v>20</v>
      </c>
    </row>
    <row r="33" spans="1:20" ht="12" customHeight="1">
      <c r="A33" s="7"/>
      <c r="B33" s="123" t="s">
        <v>46</v>
      </c>
      <c r="C33" s="106" t="s">
        <v>45</v>
      </c>
      <c r="D33" s="109" t="s">
        <v>45</v>
      </c>
      <c r="E33" s="83" t="s">
        <v>45</v>
      </c>
      <c r="F33" s="6"/>
      <c r="G33" s="7" t="s">
        <v>41</v>
      </c>
      <c r="H33" s="8" t="s">
        <v>41</v>
      </c>
      <c r="I33" s="8"/>
      <c r="J33" s="8"/>
      <c r="K33" s="9">
        <v>1</v>
      </c>
      <c r="L33" s="6"/>
      <c r="M33" s="21"/>
      <c r="N33" s="8" t="s">
        <v>41</v>
      </c>
      <c r="O33" s="8"/>
      <c r="P33" s="8"/>
      <c r="Q33" s="9">
        <v>1</v>
      </c>
      <c r="T33" s="101">
        <v>20</v>
      </c>
    </row>
    <row r="34" spans="1:20" ht="12" customHeight="1">
      <c r="A34" s="10">
        <v>7</v>
      </c>
      <c r="B34" s="62">
        <v>8</v>
      </c>
      <c r="C34" s="108">
        <v>9</v>
      </c>
      <c r="D34" s="62">
        <v>10</v>
      </c>
      <c r="E34" s="44">
        <v>11</v>
      </c>
      <c r="F34" s="6"/>
      <c r="G34" s="10">
        <v>4</v>
      </c>
      <c r="H34" s="11">
        <v>5</v>
      </c>
      <c r="I34" s="23">
        <v>6</v>
      </c>
      <c r="J34" s="11">
        <v>7</v>
      </c>
      <c r="K34" s="12">
        <v>8</v>
      </c>
      <c r="L34" s="6"/>
      <c r="M34" s="22">
        <v>4</v>
      </c>
      <c r="N34" s="11">
        <v>5</v>
      </c>
      <c r="O34" s="11">
        <v>6</v>
      </c>
      <c r="P34" s="11">
        <v>7</v>
      </c>
      <c r="Q34" s="12">
        <v>8</v>
      </c>
      <c r="T34" s="101">
        <v>16</v>
      </c>
    </row>
    <row r="35" spans="1:20" ht="12" customHeight="1">
      <c r="A35" s="10">
        <v>14</v>
      </c>
      <c r="B35" s="8">
        <v>15</v>
      </c>
      <c r="C35" s="11">
        <v>16</v>
      </c>
      <c r="D35" s="11">
        <v>17</v>
      </c>
      <c r="E35" s="12">
        <v>18</v>
      </c>
      <c r="F35" s="6"/>
      <c r="G35" s="10">
        <v>11</v>
      </c>
      <c r="H35" s="11">
        <v>12</v>
      </c>
      <c r="I35" s="11">
        <v>13</v>
      </c>
      <c r="J35" s="11">
        <v>14</v>
      </c>
      <c r="K35" s="12">
        <v>15</v>
      </c>
      <c r="L35" s="6"/>
      <c r="M35" s="110">
        <v>11</v>
      </c>
      <c r="N35" s="11">
        <v>12</v>
      </c>
      <c r="O35" s="11">
        <v>13</v>
      </c>
      <c r="P35" s="11">
        <v>14</v>
      </c>
      <c r="Q35" s="12">
        <v>15</v>
      </c>
    </row>
    <row r="36" spans="1:20" ht="12" customHeight="1">
      <c r="A36" s="125" t="s">
        <v>46</v>
      </c>
      <c r="B36" s="47">
        <v>22</v>
      </c>
      <c r="C36" s="11">
        <v>23</v>
      </c>
      <c r="D36" s="11">
        <v>24</v>
      </c>
      <c r="E36" s="12">
        <v>25</v>
      </c>
      <c r="F36" s="6"/>
      <c r="G36" s="22">
        <v>18</v>
      </c>
      <c r="H36" s="11">
        <v>19</v>
      </c>
      <c r="I36" s="23">
        <v>20</v>
      </c>
      <c r="J36" s="23">
        <v>21</v>
      </c>
      <c r="K36" s="13">
        <v>22</v>
      </c>
      <c r="L36" s="6"/>
      <c r="M36" s="114" t="s">
        <v>45</v>
      </c>
      <c r="N36" s="112" t="s">
        <v>45</v>
      </c>
      <c r="O36" s="90" t="s">
        <v>45</v>
      </c>
      <c r="P36" s="90" t="s">
        <v>45</v>
      </c>
      <c r="Q36" s="95" t="s">
        <v>45</v>
      </c>
    </row>
    <row r="37" spans="1:20" ht="12" customHeight="1" thickBot="1">
      <c r="A37" s="14">
        <v>28</v>
      </c>
      <c r="B37" s="15">
        <v>29</v>
      </c>
      <c r="C37" s="15">
        <v>30</v>
      </c>
      <c r="D37" s="15">
        <v>31</v>
      </c>
      <c r="E37" s="16" t="s">
        <v>41</v>
      </c>
      <c r="F37" s="24"/>
      <c r="G37" s="14">
        <v>25</v>
      </c>
      <c r="H37" s="76">
        <v>26</v>
      </c>
      <c r="I37" s="76">
        <v>27</v>
      </c>
      <c r="J37" s="76">
        <v>28</v>
      </c>
      <c r="K37" s="16"/>
      <c r="L37" s="6"/>
      <c r="M37" s="111">
        <v>25</v>
      </c>
      <c r="N37" s="77">
        <v>26</v>
      </c>
      <c r="O37" s="77">
        <v>27</v>
      </c>
      <c r="P37" s="77">
        <v>28</v>
      </c>
      <c r="Q37" s="78">
        <v>29</v>
      </c>
    </row>
    <row r="38" spans="1:20" ht="12" customHeight="1">
      <c r="A38" s="102" t="s">
        <v>79</v>
      </c>
      <c r="B38" s="26" t="s">
        <v>48</v>
      </c>
      <c r="C38" s="26"/>
      <c r="D38" s="26"/>
      <c r="E38" s="26"/>
      <c r="F38" s="27"/>
      <c r="G38" s="19">
        <v>18</v>
      </c>
      <c r="H38" s="28" t="s">
        <v>80</v>
      </c>
      <c r="I38" s="28"/>
      <c r="J38" s="26"/>
      <c r="K38" s="26"/>
      <c r="L38" s="27"/>
      <c r="M38" s="39" t="s">
        <v>81</v>
      </c>
      <c r="N38" s="28" t="s">
        <v>49</v>
      </c>
      <c r="O38" s="26"/>
      <c r="P38" s="26"/>
      <c r="Q38" s="26"/>
    </row>
    <row r="39" spans="1:20" ht="12" customHeight="1">
      <c r="A39" s="39" t="s">
        <v>57</v>
      </c>
      <c r="B39" s="26" t="s">
        <v>51</v>
      </c>
      <c r="C39" s="26"/>
      <c r="D39" s="26"/>
      <c r="E39" s="26"/>
      <c r="F39" s="27"/>
      <c r="G39" s="26" t="s">
        <v>0</v>
      </c>
      <c r="H39" s="26" t="s">
        <v>0</v>
      </c>
      <c r="I39" s="26"/>
      <c r="J39" s="26"/>
      <c r="K39" s="26"/>
      <c r="L39" s="27"/>
      <c r="M39" s="18"/>
      <c r="N39" s="26"/>
      <c r="O39" s="26"/>
      <c r="P39" s="26"/>
      <c r="Q39" s="26"/>
    </row>
    <row r="40" spans="1:20" ht="12" customHeight="1">
      <c r="A40" s="18">
        <v>21</v>
      </c>
      <c r="B40" s="26" t="s">
        <v>84</v>
      </c>
      <c r="C40" s="26"/>
      <c r="D40" s="26"/>
      <c r="E40" s="26"/>
      <c r="F40" s="27"/>
      <c r="G40" s="28" t="s">
        <v>0</v>
      </c>
      <c r="H40" s="28" t="s">
        <v>0</v>
      </c>
      <c r="I40" s="26"/>
      <c r="J40" s="26"/>
      <c r="K40" s="26"/>
      <c r="L40" s="27"/>
      <c r="M40" s="26"/>
      <c r="N40" s="26"/>
      <c r="O40" s="26"/>
      <c r="P40" s="26"/>
      <c r="Q40" s="26"/>
    </row>
    <row r="41" spans="1:20" ht="12" customHeight="1">
      <c r="A41" s="19"/>
      <c r="B41" s="28"/>
      <c r="C41" s="28"/>
      <c r="F41" s="27"/>
      <c r="G41" s="26" t="s">
        <v>0</v>
      </c>
      <c r="H41" s="26" t="s">
        <v>0</v>
      </c>
      <c r="I41" s="26"/>
      <c r="J41" s="26"/>
      <c r="K41" s="26"/>
      <c r="L41" s="27"/>
      <c r="M41" s="26"/>
      <c r="N41" s="26"/>
      <c r="O41" s="26"/>
      <c r="P41" s="26"/>
      <c r="Q41" s="26"/>
    </row>
    <row r="42" spans="1:20" ht="12" customHeight="1" thickBot="1">
      <c r="C42" s="26"/>
      <c r="D42" s="26"/>
      <c r="E42" s="26"/>
      <c r="F42" s="31"/>
      <c r="G42" s="32"/>
      <c r="H42" s="32"/>
      <c r="I42" s="32"/>
      <c r="J42" s="32"/>
      <c r="K42" s="32"/>
      <c r="L42" s="33"/>
      <c r="M42" s="32"/>
      <c r="N42" s="32"/>
      <c r="O42" s="32"/>
      <c r="P42" s="32"/>
      <c r="Q42" s="32"/>
    </row>
    <row r="43" spans="1:20" s="69" customFormat="1" ht="14.1" customHeight="1" thickBot="1">
      <c r="A43" s="400" t="s">
        <v>70</v>
      </c>
      <c r="B43" s="401"/>
      <c r="C43" s="401"/>
      <c r="D43" s="401"/>
      <c r="E43" s="402"/>
      <c r="G43" s="400" t="s">
        <v>71</v>
      </c>
      <c r="H43" s="401"/>
      <c r="I43" s="401"/>
      <c r="J43" s="401"/>
      <c r="K43" s="402"/>
      <c r="L43" s="68"/>
      <c r="M43" s="400" t="s">
        <v>72</v>
      </c>
      <c r="N43" s="401"/>
      <c r="O43" s="401"/>
      <c r="P43" s="401"/>
      <c r="Q43" s="402"/>
    </row>
    <row r="44" spans="1:20" ht="12" customHeight="1" thickBot="1">
      <c r="A44" s="20" t="s">
        <v>7</v>
      </c>
      <c r="B44" s="20" t="s">
        <v>8</v>
      </c>
      <c r="C44" s="20" t="s">
        <v>9</v>
      </c>
      <c r="D44" s="20" t="s">
        <v>10</v>
      </c>
      <c r="E44" s="20" t="s">
        <v>11</v>
      </c>
      <c r="F44" s="1"/>
      <c r="G44" s="20" t="s">
        <v>7</v>
      </c>
      <c r="H44" s="20" t="s">
        <v>8</v>
      </c>
      <c r="I44" s="20" t="s">
        <v>9</v>
      </c>
      <c r="J44" s="20" t="s">
        <v>10</v>
      </c>
      <c r="K44" s="20" t="s">
        <v>11</v>
      </c>
      <c r="L44" s="2"/>
      <c r="M44" s="20" t="s">
        <v>7</v>
      </c>
      <c r="N44" s="20" t="s">
        <v>8</v>
      </c>
      <c r="O44" s="20" t="s">
        <v>9</v>
      </c>
      <c r="P44" s="55" t="s">
        <v>10</v>
      </c>
      <c r="Q44" s="20" t="s">
        <v>11</v>
      </c>
      <c r="T44" s="101">
        <v>22</v>
      </c>
    </row>
    <row r="45" spans="1:20" ht="12" customHeight="1">
      <c r="A45" s="79">
        <v>1</v>
      </c>
      <c r="B45" s="62">
        <v>2</v>
      </c>
      <c r="C45" s="62">
        <v>3</v>
      </c>
      <c r="D45" s="62">
        <v>4</v>
      </c>
      <c r="E45" s="63">
        <v>5</v>
      </c>
      <c r="F45" s="2"/>
      <c r="G45" s="7"/>
      <c r="H45" s="8"/>
      <c r="I45" s="73">
        <v>1</v>
      </c>
      <c r="J45" s="8">
        <v>2</v>
      </c>
      <c r="K45" s="9">
        <v>3</v>
      </c>
      <c r="L45" s="6"/>
      <c r="M45" s="21"/>
      <c r="N45" s="8"/>
      <c r="O45" s="50" t="s">
        <v>41</v>
      </c>
      <c r="P45" s="119"/>
      <c r="Q45" s="57"/>
      <c r="T45" s="101">
        <v>23</v>
      </c>
    </row>
    <row r="46" spans="1:20" ht="12" customHeight="1">
      <c r="A46" s="22">
        <v>8</v>
      </c>
      <c r="B46" s="45">
        <v>9</v>
      </c>
      <c r="C46" s="23">
        <v>10</v>
      </c>
      <c r="D46" s="23">
        <v>11</v>
      </c>
      <c r="E46" s="13">
        <v>12</v>
      </c>
      <c r="F46" s="6"/>
      <c r="G46" s="10">
        <v>6</v>
      </c>
      <c r="H46" s="11">
        <v>7</v>
      </c>
      <c r="I46" s="23">
        <v>8</v>
      </c>
      <c r="J46" s="11">
        <v>9</v>
      </c>
      <c r="K46" s="12">
        <v>10</v>
      </c>
      <c r="L46" s="6"/>
      <c r="M46" s="22">
        <v>3</v>
      </c>
      <c r="N46" s="23">
        <v>4</v>
      </c>
      <c r="O46" s="11">
        <v>5</v>
      </c>
      <c r="P46" s="8">
        <v>6</v>
      </c>
      <c r="Q46" s="53">
        <v>7</v>
      </c>
      <c r="T46" s="101">
        <v>20</v>
      </c>
    </row>
    <row r="47" spans="1:20" ht="12" customHeight="1">
      <c r="A47" s="7">
        <v>15</v>
      </c>
      <c r="B47" s="11">
        <v>16</v>
      </c>
      <c r="C47" s="11">
        <v>17</v>
      </c>
      <c r="D47" s="11">
        <v>18</v>
      </c>
      <c r="E47" s="12">
        <v>19</v>
      </c>
      <c r="F47" s="6"/>
      <c r="G47" s="22">
        <v>13</v>
      </c>
      <c r="H47" s="11">
        <v>14</v>
      </c>
      <c r="I47" s="11">
        <v>15</v>
      </c>
      <c r="J47" s="11">
        <v>16</v>
      </c>
      <c r="K47" s="12">
        <v>17</v>
      </c>
      <c r="L47" s="48"/>
      <c r="M47" s="47">
        <v>10</v>
      </c>
      <c r="N47" s="11">
        <v>11</v>
      </c>
      <c r="O47" s="34">
        <v>12</v>
      </c>
      <c r="P47" s="52">
        <v>13</v>
      </c>
      <c r="Q47" s="13">
        <v>14</v>
      </c>
      <c r="T47" s="69">
        <f>SUM(T8:T46)</f>
        <v>245</v>
      </c>
    </row>
    <row r="48" spans="1:20" ht="12" customHeight="1">
      <c r="A48" s="22">
        <v>22</v>
      </c>
      <c r="B48" s="11">
        <v>23</v>
      </c>
      <c r="C48" s="11">
        <v>24</v>
      </c>
      <c r="D48" s="11">
        <v>25</v>
      </c>
      <c r="E48" s="12">
        <v>26</v>
      </c>
      <c r="F48" s="6"/>
      <c r="G48" s="10">
        <v>20</v>
      </c>
      <c r="H48" s="11">
        <v>21</v>
      </c>
      <c r="I48" s="23">
        <v>22</v>
      </c>
      <c r="J48" s="23">
        <v>23</v>
      </c>
      <c r="K48" s="13">
        <v>24</v>
      </c>
      <c r="L48" s="6"/>
      <c r="M48" s="22">
        <v>17</v>
      </c>
      <c r="N48" s="23">
        <v>18</v>
      </c>
      <c r="O48" s="23">
        <v>19</v>
      </c>
      <c r="P48" s="59">
        <v>20</v>
      </c>
      <c r="Q48" s="113">
        <v>21</v>
      </c>
    </row>
    <row r="49" spans="1:20" ht="12" customHeight="1" thickBot="1">
      <c r="A49" s="14">
        <v>29</v>
      </c>
      <c r="B49" s="15">
        <v>30</v>
      </c>
      <c r="C49" s="15" t="s">
        <v>41</v>
      </c>
      <c r="D49" s="15" t="s">
        <v>41</v>
      </c>
      <c r="E49" s="25" t="s">
        <v>41</v>
      </c>
      <c r="F49" s="6"/>
      <c r="G49" s="100" t="s">
        <v>46</v>
      </c>
      <c r="H49" s="15">
        <v>28</v>
      </c>
      <c r="I49" s="15">
        <v>29</v>
      </c>
      <c r="J49" s="15">
        <v>30</v>
      </c>
      <c r="K49" s="16">
        <v>31</v>
      </c>
      <c r="L49" s="36"/>
      <c r="M49" s="30">
        <v>24</v>
      </c>
      <c r="N49" s="58">
        <v>25</v>
      </c>
      <c r="O49" s="58">
        <v>26</v>
      </c>
      <c r="P49" s="58">
        <v>27</v>
      </c>
      <c r="Q49" s="117" t="s">
        <v>42</v>
      </c>
    </row>
    <row r="50" spans="1:20" ht="12" customHeight="1">
      <c r="A50" s="39"/>
      <c r="B50" s="26"/>
      <c r="C50" s="26"/>
      <c r="D50" s="26"/>
      <c r="E50" s="26"/>
      <c r="F50" s="35"/>
      <c r="G50" s="18">
        <v>27</v>
      </c>
      <c r="H50" s="26" t="s">
        <v>50</v>
      </c>
      <c r="I50" s="28"/>
      <c r="K50" s="26"/>
      <c r="L50" s="26"/>
      <c r="M50" s="18">
        <v>28</v>
      </c>
      <c r="N50" s="26" t="s">
        <v>39</v>
      </c>
      <c r="O50" s="37"/>
      <c r="P50" s="37"/>
      <c r="Q50" s="28"/>
    </row>
    <row r="51" spans="1:20" ht="12" customHeight="1">
      <c r="A51" s="56" t="s">
        <v>0</v>
      </c>
      <c r="B51" s="28" t="s">
        <v>0</v>
      </c>
      <c r="C51" s="26"/>
      <c r="D51" s="26"/>
      <c r="E51" s="26"/>
      <c r="F51" s="26"/>
      <c r="I51" s="26"/>
      <c r="J51" s="26"/>
      <c r="K51" s="26"/>
      <c r="L51" s="26"/>
      <c r="M51" s="28" t="s">
        <v>0</v>
      </c>
      <c r="N51" s="28" t="s">
        <v>0</v>
      </c>
      <c r="O51" s="28"/>
      <c r="P51" s="28"/>
      <c r="Q51" s="28"/>
    </row>
    <row r="53" spans="1:20" ht="12" customHeight="1">
      <c r="A53" s="37" t="s">
        <v>38</v>
      </c>
      <c r="B53" s="70" t="s">
        <v>42</v>
      </c>
      <c r="C53" s="38" t="s">
        <v>5</v>
      </c>
      <c r="D53" s="26" t="s">
        <v>40</v>
      </c>
      <c r="E53" s="26"/>
      <c r="F53" s="26"/>
      <c r="G53" s="26"/>
      <c r="H53" s="26"/>
      <c r="I53" s="26"/>
      <c r="J53" s="26"/>
      <c r="K53" s="26"/>
      <c r="L53" s="26"/>
      <c r="M53" s="398" t="s">
        <v>41</v>
      </c>
      <c r="N53" s="399"/>
      <c r="O53" s="399"/>
      <c r="P53" s="399"/>
    </row>
    <row r="54" spans="1:20" ht="12" customHeight="1">
      <c r="A54" s="26"/>
      <c r="B54" s="93" t="s">
        <v>45</v>
      </c>
      <c r="C54" s="38" t="s">
        <v>5</v>
      </c>
      <c r="D54" s="26" t="s">
        <v>37</v>
      </c>
      <c r="E54" s="26"/>
      <c r="F54" s="26"/>
      <c r="G54" s="26"/>
      <c r="H54" s="26"/>
      <c r="I54" s="27" t="s">
        <v>0</v>
      </c>
      <c r="J54" s="42" t="s">
        <v>0</v>
      </c>
      <c r="K54" s="29"/>
      <c r="M54" s="399"/>
      <c r="N54" s="399"/>
      <c r="O54" s="399"/>
      <c r="P54" s="399"/>
    </row>
    <row r="55" spans="1:20" ht="12" customHeight="1">
      <c r="A55" s="37"/>
      <c r="B55" s="94" t="s">
        <v>46</v>
      </c>
      <c r="C55" s="38" t="s">
        <v>5</v>
      </c>
      <c r="D55" s="26" t="s">
        <v>3</v>
      </c>
      <c r="E55" s="26"/>
      <c r="F55" s="26"/>
      <c r="G55" s="26"/>
      <c r="H55" s="37"/>
      <c r="I55" s="27" t="s">
        <v>0</v>
      </c>
      <c r="J55" s="42" t="s">
        <v>0</v>
      </c>
      <c r="K55" s="29" t="s">
        <v>0</v>
      </c>
      <c r="M55" s="399"/>
      <c r="N55" s="399"/>
      <c r="O55" s="399"/>
      <c r="P55" s="399"/>
    </row>
    <row r="56" spans="1:20">
      <c r="D56" s="28" t="s">
        <v>56</v>
      </c>
    </row>
    <row r="57" spans="1:20" s="82" customFormat="1" ht="12" customHeight="1">
      <c r="A57" s="82" t="s">
        <v>82</v>
      </c>
    </row>
    <row r="58" spans="1:20" s="41" customFormat="1" ht="12" customHeight="1">
      <c r="A58" s="80" t="s">
        <v>41</v>
      </c>
      <c r="B58" s="81"/>
      <c r="C58" s="81"/>
      <c r="D58" s="81"/>
      <c r="E58" s="81"/>
      <c r="F58" s="81"/>
      <c r="G58" s="81"/>
      <c r="H58" s="65"/>
      <c r="I58" s="81"/>
      <c r="J58" s="65"/>
      <c r="K58" s="81"/>
      <c r="L58" s="81"/>
      <c r="M58" s="81"/>
      <c r="N58" s="81"/>
      <c r="O58" s="81"/>
      <c r="P58" s="81"/>
      <c r="Q58" s="81"/>
    </row>
    <row r="59" spans="1:20">
      <c r="E59" s="80"/>
      <c r="I59" s="80"/>
    </row>
    <row r="61" spans="1:20">
      <c r="D61" s="105" t="s">
        <v>41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</row>
  </sheetData>
  <mergeCells count="17">
    <mergeCell ref="A43:E43"/>
    <mergeCell ref="G43:K43"/>
    <mergeCell ref="M43:Q43"/>
    <mergeCell ref="M53:P55"/>
    <mergeCell ref="A19:E19"/>
    <mergeCell ref="G19:K19"/>
    <mergeCell ref="M19:Q19"/>
    <mergeCell ref="A31:E31"/>
    <mergeCell ref="G31:K31"/>
    <mergeCell ref="M31:Q31"/>
    <mergeCell ref="A1:Q1"/>
    <mergeCell ref="A2:Q2"/>
    <mergeCell ref="A3:Q3"/>
    <mergeCell ref="A5:Q5"/>
    <mergeCell ref="A7:E7"/>
    <mergeCell ref="G7:K7"/>
    <mergeCell ref="M7:Q7"/>
  </mergeCells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6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GRef!D1</f>
        <v>120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GRef!D376</f>
        <v>237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 t="str">
        <f>IFERROR(VLOOKUP(GRef!B3,C_120,24,FALSE),'Base Calendar'!A9)</f>
        <v></v>
      </c>
      <c r="B9" s="124">
        <f>IFERROR(VLOOKUP(GRef!B4,C_120,24,FALSE),'Base Calendar'!B9)</f>
        <v>3</v>
      </c>
      <c r="C9" s="124" t="str">
        <f>IFERROR(VLOOKUP(GRef!B5,C_120,24,FALSE),'Base Calendar'!C9)</f>
        <v>◯</v>
      </c>
      <c r="D9" s="124">
        <f>IFERROR(VLOOKUP(GRef!B6,C_120,24,FALSE),'Base Calendar'!D9)</f>
        <v>5</v>
      </c>
      <c r="E9" s="324">
        <f>IFERROR(VLOOKUP(GRef!B7,C_120,24,FALSE),'Base Calendar'!E9)</f>
        <v>6</v>
      </c>
      <c r="F9" s="146"/>
      <c r="G9" s="124">
        <f>IFERROR(VLOOKUP(GRef!B31,C_120,24,FALSE),'Base Calendar'!G9)</f>
        <v>0</v>
      </c>
      <c r="H9" s="124">
        <f>IFERROR(VLOOKUP(GRef!B32,C_120,24,FALSE),'Base Calendar'!H9)</f>
        <v>0</v>
      </c>
      <c r="I9" s="124">
        <f>IFERROR(VLOOKUP(GRef!B33,C_120,24,FALSE),'Base Calendar'!I9)</f>
        <v>1</v>
      </c>
      <c r="J9" s="124">
        <f>IFERROR(VLOOKUP(GRef!B34,C_120,24,FALSE),'Base Calendar'!J9)</f>
        <v>2</v>
      </c>
      <c r="K9" s="324">
        <f>IFERROR(VLOOKUP(GRef!B35,C_120,24,FALSE),'Base Calendar'!K9)</f>
        <v>3</v>
      </c>
      <c r="L9" s="146"/>
      <c r="M9" s="124" t="str">
        <f>IFERROR(VLOOKUP(GRef!B66,C_120,24,FALSE),'Base Calendar'!M9)</f>
        <v>●</v>
      </c>
      <c r="N9" s="124">
        <f>IFERROR(VLOOKUP(GRef!B67,C_120,24,FALSE),'Base Calendar'!N9)</f>
        <v>4</v>
      </c>
      <c r="O9" s="124">
        <f>IFERROR(VLOOKUP(GRef!B68,C_120,24,FALSE),'Base Calendar'!O9)</f>
        <v>5</v>
      </c>
      <c r="P9" s="124">
        <f>IFERROR(VLOOKUP(GRef!B69,C_120,24,FALSE),'Base Calendar'!P9)</f>
        <v>6</v>
      </c>
      <c r="Q9" s="324">
        <f>IFERROR(VLOOKUP(GRef!B70,C_120,24,FALSE),'Base Calendar'!Q9)</f>
        <v>7</v>
      </c>
      <c r="S9" s="147"/>
    </row>
    <row r="10" spans="1:19" ht="12" customHeight="1">
      <c r="A10" s="124">
        <f>IFERROR(VLOOKUP(GRef!B10,C_120,24,FALSE),'Base Calendar'!A10)</f>
        <v>9</v>
      </c>
      <c r="B10" s="124">
        <f>IFERROR(VLOOKUP(GRef!B11,C_120,24,FALSE),'Base Calendar'!B10)</f>
        <v>10</v>
      </c>
      <c r="C10" s="124">
        <f>IFERROR(VLOOKUP(GRef!B12,C_120,24,FALSE),'Base Calendar'!C10)</f>
        <v>11</v>
      </c>
      <c r="D10" s="124">
        <f>IFERROR(VLOOKUP(GRef!B13,C_120,24,FALSE),'Base Calendar'!D10)</f>
        <v>12</v>
      </c>
      <c r="E10" s="324" t="str">
        <f>IFERROR(VLOOKUP(GRef!B14,C_120,24,FALSE),'Base Calendar'!E10)</f>
        <v>◯</v>
      </c>
      <c r="F10" s="323"/>
      <c r="G10" s="347">
        <f>IFERROR(VLOOKUP(GRef!B38,C_120,24,FALSE),'Base Calendar'!G10)</f>
        <v>6</v>
      </c>
      <c r="H10" s="347">
        <f>IFERROR(VLOOKUP(GRef!B39,C_120,24,FALSE),'Base Calendar'!H10)</f>
        <v>7</v>
      </c>
      <c r="I10" s="347">
        <f>IFERROR(VLOOKUP(GRef!B40,C_120,24,FALSE),'Base Calendar'!I10)</f>
        <v>8</v>
      </c>
      <c r="J10" s="347">
        <f>IFERROR(VLOOKUP(GRef!B41,C_120,24,FALSE),'Base Calendar'!J10)</f>
        <v>9</v>
      </c>
      <c r="K10" s="348">
        <f>IFERROR(VLOOKUP(GRef!B42,C_120,24,FALSE),'Base Calendar'!K10)</f>
        <v>10</v>
      </c>
      <c r="L10" s="146"/>
      <c r="M10" s="124">
        <f>IFERROR(VLOOKUP(GRef!B73,C_120,24,FALSE),'Base Calendar'!M10)</f>
        <v>10</v>
      </c>
      <c r="N10" s="124">
        <f>IFERROR(VLOOKUP(GRef!B74,C_120,24,FALSE),'Base Calendar'!N10)</f>
        <v>11</v>
      </c>
      <c r="O10" s="124">
        <f>IFERROR(VLOOKUP(GRef!B75,C_120,24,FALSE),'Base Calendar'!O10)</f>
        <v>12</v>
      </c>
      <c r="P10" s="124">
        <f>IFERROR(VLOOKUP(GRef!B76,C_120,24,FALSE),'Base Calendar'!P10)</f>
        <v>13</v>
      </c>
      <c r="Q10" s="349" t="s">
        <v>1381</v>
      </c>
    </row>
    <row r="11" spans="1:19" ht="12" customHeight="1">
      <c r="A11" s="124">
        <f>IFERROR(VLOOKUP(GRef!B17,C_120,24,FALSE),'Base Calendar'!A11)</f>
        <v>16</v>
      </c>
      <c r="B11" s="124">
        <f>IFERROR(VLOOKUP(GRef!B18,C_120,24,FALSE),'Base Calendar'!B11)</f>
        <v>17</v>
      </c>
      <c r="C11" s="124">
        <f>IFERROR(VLOOKUP(GRef!B19,C_120,24,FALSE),'Base Calendar'!C11)</f>
        <v>18</v>
      </c>
      <c r="D11" s="124">
        <f>IFERROR(VLOOKUP(GRef!B20,C_120,24,FALSE),'Base Calendar'!D11)</f>
        <v>19</v>
      </c>
      <c r="E11" s="324" t="str">
        <f>IFERROR(VLOOKUP(GRef!B21,C_120,24,FALSE),'Base Calendar'!E11)</f>
        <v>◯</v>
      </c>
      <c r="F11" s="146"/>
      <c r="G11" s="124">
        <f>IFERROR(VLOOKUP(GRef!B45,C_120,24,FALSE),'Base Calendar'!G11)</f>
        <v>13</v>
      </c>
      <c r="H11" s="124">
        <f>IFERROR(VLOOKUP(GRef!B46,C_120,24,FALSE),'Base Calendar'!H11)</f>
        <v>14</v>
      </c>
      <c r="I11" s="124">
        <f>IFERROR(VLOOKUP(GRef!B47,C_120,24,FALSE),'Base Calendar'!I11)</f>
        <v>15</v>
      </c>
      <c r="J11" s="124">
        <f>IFERROR(VLOOKUP(GRef!B48,C_120,24,FALSE),'Base Calendar'!J11)</f>
        <v>16</v>
      </c>
      <c r="K11" s="324">
        <f>IFERROR(VLOOKUP(GRef!B49,C_120,24,FALSE),'Base Calendar'!K11)</f>
        <v>17</v>
      </c>
      <c r="L11" s="146"/>
      <c r="M11" s="124">
        <f>IFERROR(VLOOKUP(GRef!B80,C_120,24,FALSE),'Base Calendar'!M11)</f>
        <v>17</v>
      </c>
      <c r="N11" s="124">
        <f>IFERROR(VLOOKUP(GRef!B81,C_120,24,FALSE),'Base Calendar'!N11)</f>
        <v>18</v>
      </c>
      <c r="O11" s="124">
        <f>IFERROR(VLOOKUP(GRef!B82,C_120,24,FALSE),'Base Calendar'!O11)</f>
        <v>19</v>
      </c>
      <c r="P11" s="124">
        <f>IFERROR(VLOOKUP(GRef!B83,C_120,24,FALSE),'Base Calendar'!P11)</f>
        <v>20</v>
      </c>
      <c r="Q11" s="324">
        <f>IFERROR(VLOOKUP(GRef!B84,C_120,24,FALSE),'Base Calendar'!Q11)</f>
        <v>21</v>
      </c>
    </row>
    <row r="12" spans="1:19" ht="12" customHeight="1">
      <c r="A12" s="124">
        <f>IFERROR(VLOOKUP(GRef!B24,C_120,24,FALSE),'Base Calendar'!A12)</f>
        <v>23</v>
      </c>
      <c r="B12" s="124">
        <f>IFERROR(VLOOKUP(GRef!B25,C_120,24,FALSE),'Base Calendar'!B12)</f>
        <v>24</v>
      </c>
      <c r="C12" s="124">
        <f>IFERROR(VLOOKUP(GRef!B26,C_120,24,FALSE),'Base Calendar'!C12)</f>
        <v>25</v>
      </c>
      <c r="D12" s="124">
        <f>IFERROR(VLOOKUP(GRef!B27,C_120,24,FALSE),'Base Calendar'!D12)</f>
        <v>26</v>
      </c>
      <c r="E12" s="324" t="str">
        <f>IFERROR(VLOOKUP(GRef!B28,C_120,24,FALSE),'Base Calendar'!E12)</f>
        <v>◯</v>
      </c>
      <c r="F12" s="146"/>
      <c r="G12" s="124">
        <f>IFERROR(VLOOKUP(GRef!B52,C_120,24,FALSE),'Base Calendar'!G12)</f>
        <v>20</v>
      </c>
      <c r="H12" s="124">
        <f>IFERROR(VLOOKUP(GRef!B53,C_120,24,FALSE),'Base Calendar'!H12)</f>
        <v>21</v>
      </c>
      <c r="I12" s="124">
        <f>IFERROR(VLOOKUP(GRef!B54,C_120,24,FALSE),'Base Calendar'!I12)</f>
        <v>22</v>
      </c>
      <c r="J12" s="124">
        <f>IFERROR(VLOOKUP(GRef!B55,C_120,24,FALSE),'Base Calendar'!J12)</f>
        <v>23</v>
      </c>
      <c r="K12" s="324">
        <f>IFERROR(VLOOKUP(GRef!B56,C_120,24,FALSE),'Base Calendar'!K12)</f>
        <v>24</v>
      </c>
      <c r="L12" s="146"/>
      <c r="M12" s="124">
        <f>IFERROR(VLOOKUP(GRef!B87,C_120,24,FALSE),'Base Calendar'!M12)</f>
        <v>24</v>
      </c>
      <c r="N12" s="124">
        <f>IFERROR(VLOOKUP(GRef!B88,C_120,24,FALSE),'Base Calendar'!N12)</f>
        <v>25</v>
      </c>
      <c r="O12" s="124">
        <f>IFERROR(VLOOKUP(GRef!B89,C_120,24,FALSE),'Base Calendar'!O12)</f>
        <v>26</v>
      </c>
      <c r="P12" s="124">
        <f>IFERROR(VLOOKUP(GRef!B90,C_120,24,FALSE),'Base Calendar'!P12)</f>
        <v>27</v>
      </c>
      <c r="Q12" s="324">
        <f>IFERROR(VLOOKUP(GRef!B91,C_120,24,FALSE),'Base Calendar'!Q12)</f>
        <v>28</v>
      </c>
    </row>
    <row r="13" spans="1:19" ht="12" customHeight="1" thickBot="1">
      <c r="A13" s="325">
        <f>IFERROR(VLOOKUP(GRef!B31,C_120,24,FALSE),'Base Calendar'!A13)</f>
        <v>30</v>
      </c>
      <c r="B13" s="325">
        <f>IFERROR(VLOOKUP(GRef!B32,C_120,24,FALSE),'Base Calendar'!B13)</f>
        <v>31</v>
      </c>
      <c r="C13" s="325">
        <f>IFERROR(VLOOKUP(GRef!B33,C_120,24,FALSE),'Base Calendar'!C13)</f>
        <v>0</v>
      </c>
      <c r="D13" s="325">
        <f>IFERROR(VLOOKUP(GRef!B34,C_120,24,FALSE),'Base Calendar'!D13)</f>
        <v>0</v>
      </c>
      <c r="E13" s="326">
        <f>IFERROR(VLOOKUP(GRef!B35,C_120,24,FALSE),'Base Calendar'!E13)</f>
        <v>0</v>
      </c>
      <c r="F13" s="146"/>
      <c r="G13" s="325">
        <f>IFERROR(VLOOKUP(GRef!B59,C_120,24,FALSE),'Base Calendar'!G13)</f>
        <v>27</v>
      </c>
      <c r="H13" s="325">
        <f>IFERROR(VLOOKUP(GRef!B60,C_120,24,FALSE),'Base Calendar'!H13)</f>
        <v>28</v>
      </c>
      <c r="I13" s="325">
        <f>IFERROR(VLOOKUP(GRef!B61,C_120,24,FALSE),'Base Calendar'!I13)</f>
        <v>29</v>
      </c>
      <c r="J13" s="325">
        <f>IFERROR(VLOOKUP(GRef!B62,C_120,24,FALSE),'Base Calendar'!J13)</f>
        <v>30</v>
      </c>
      <c r="K13" s="326">
        <f>IFERROR(VLOOKUP(GRef!B63,C_120,24,FALSE),'Base Calendar'!K13)</f>
        <v>31</v>
      </c>
      <c r="L13" s="146"/>
      <c r="M13" s="325">
        <f>IFERROR(VLOOKUP(GRef!B94,C_120,24,FALSE),'Base Calendar'!M13)</f>
        <v>0</v>
      </c>
      <c r="N13" s="325">
        <f>IFERROR(VLOOKUP(GRef!B95,C_120,24,FALSE),'Base Calendar'!N13)</f>
        <v>0</v>
      </c>
      <c r="O13" s="325">
        <f>IFERROR(VLOOKUP(GRef!B96,C_120,24,FALSE),'Base Calendar'!O13)</f>
        <v>0</v>
      </c>
      <c r="P13" s="325">
        <f>IFERROR(VLOOKUP(GRef!B97,C_120,24,FALSE),'Base Calendar'!P13)</f>
        <v>0</v>
      </c>
      <c r="Q13" s="326">
        <f>IFERROR(VLOOKUP(GRef!B98,C_120,24,FALSE),'Base Calendar'!Q13)</f>
        <v>0</v>
      </c>
    </row>
    <row r="14" spans="1:19" ht="12" customHeight="1">
      <c r="A14" s="148">
        <f>DAY(GRef!D377)</f>
        <v>2</v>
      </c>
      <c r="B14" s="149" t="s">
        <v>28</v>
      </c>
      <c r="C14" s="149"/>
      <c r="D14" s="149"/>
      <c r="E14" s="149"/>
      <c r="F14" s="149"/>
      <c r="G14" s="150" t="s">
        <v>1379</v>
      </c>
      <c r="H14" s="151" t="s">
        <v>1380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>
        <v>4</v>
      </c>
      <c r="B15" s="152" t="s">
        <v>53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 t="s">
        <v>1382</v>
      </c>
      <c r="N15" s="151" t="s">
        <v>1383</v>
      </c>
      <c r="O15" s="151"/>
      <c r="P15" s="151"/>
      <c r="Q15" s="151"/>
    </row>
    <row r="16" spans="1:19" ht="12" customHeight="1">
      <c r="A16" s="152" t="s">
        <v>75</v>
      </c>
      <c r="B16" s="152" t="s">
        <v>44</v>
      </c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 t="s">
        <v>125</v>
      </c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IFERROR(VLOOKUP(GRef!B94,C_120,24,FALSE),'Base Calendar'!A21)</f>
        <v>1</v>
      </c>
      <c r="B21" s="124">
        <f>IFERROR(VLOOKUP(GRef!B95,C_120,24,FALSE),'Base Calendar'!B21)</f>
        <v>2</v>
      </c>
      <c r="C21" s="124">
        <f>IFERROR(VLOOKUP(GRef!B96,C_120,24,FALSE),'Base Calendar'!C21)</f>
        <v>3</v>
      </c>
      <c r="D21" s="124">
        <f>IFERROR(VLOOKUP(GRef!B97,C_120,24,FALSE),'Base Calendar'!D21)</f>
        <v>4</v>
      </c>
      <c r="E21" s="324">
        <f>IFERROR(VLOOKUP(GRef!B98,C_120,24,FALSE),'Base Calendar'!E21)</f>
        <v>5</v>
      </c>
      <c r="F21" s="146"/>
      <c r="G21" s="124" t="str">
        <f>IFERROR(VLOOKUP(GRef!B122,C_120,24,FALSE),'Base Calendar'!G21)</f>
        <v xml:space="preserve"> </v>
      </c>
      <c r="H21" s="124">
        <f>IFERROR(VLOOKUP(GRef!B123,C_120,24,FALSE),'Base Calendar'!H21)</f>
        <v>0</v>
      </c>
      <c r="I21" s="124">
        <f>IFERROR(VLOOKUP(GRef!B124,C_120,24,FALSE),'Base Calendar'!I21)</f>
        <v>0</v>
      </c>
      <c r="J21" s="124">
        <f>IFERROR(VLOOKUP(GRef!B125,C_120,24,FALSE),'Base Calendar'!J21)</f>
        <v>1</v>
      </c>
      <c r="K21" s="324">
        <f>IFERROR(VLOOKUP(GRef!B126,C_120,24,FALSE),'Base Calendar'!K21)</f>
        <v>2</v>
      </c>
      <c r="L21" s="146"/>
      <c r="M21" s="124">
        <f>IFERROR(VLOOKUP(GRef!B157,C_120,24,FALSE),'Base Calendar'!M21)</f>
        <v>3</v>
      </c>
      <c r="N21" s="124">
        <f>IFERROR(VLOOKUP(GRef!B158,C_120,24,FALSE),'Base Calendar'!N21)</f>
        <v>4</v>
      </c>
      <c r="O21" s="124">
        <f>IFERROR(VLOOKUP(GRef!B159,C_120,24,FALSE),'Base Calendar'!O21)</f>
        <v>5</v>
      </c>
      <c r="P21" s="124">
        <f>IFERROR(VLOOKUP(GRef!B160,C_120,24,FALSE),'Base Calendar'!P21)</f>
        <v>6</v>
      </c>
      <c r="Q21" s="324">
        <f>IFERROR(VLOOKUP(GRef!B161,C_120,24,FALSE),'Base Calendar'!Q21)</f>
        <v>7</v>
      </c>
    </row>
    <row r="22" spans="1:17" ht="12" customHeight="1">
      <c r="A22" s="124">
        <f>IFERROR(VLOOKUP(GRef!B101,C_120,24,FALSE),'Base Calendar'!A22)</f>
        <v>8</v>
      </c>
      <c r="B22" s="124">
        <f>IFERROR(VLOOKUP(GRef!B102,C_120,24,FALSE),'Base Calendar'!B22)</f>
        <v>9</v>
      </c>
      <c r="C22" s="124">
        <f>IFERROR(VLOOKUP(GRef!B103,C_120,24,FALSE),'Base Calendar'!C22)</f>
        <v>10</v>
      </c>
      <c r="D22" s="124">
        <f>IFERROR(VLOOKUP(GRef!B104,C_120,24,FALSE),'Base Calendar'!D22)</f>
        <v>11</v>
      </c>
      <c r="E22" s="324">
        <f>IFERROR(VLOOKUP(GRef!B105,C_120,24,FALSE),'Base Calendar'!E22)</f>
        <v>12</v>
      </c>
      <c r="F22" s="146"/>
      <c r="G22" s="124">
        <f>IFERROR(VLOOKUP(GRef!B129,C_120,24,FALSE),'Base Calendar'!G22)</f>
        <v>5</v>
      </c>
      <c r="H22" s="124">
        <f>IFERROR(VLOOKUP(GRef!B130,C_120,24,FALSE),'Base Calendar'!H22)</f>
        <v>6</v>
      </c>
      <c r="I22" s="124">
        <f>IFERROR(VLOOKUP(GRef!B131,C_120,24,FALSE),'Base Calendar'!I22)</f>
        <v>7</v>
      </c>
      <c r="J22" s="124">
        <f>IFERROR(VLOOKUP(GRef!B132,C_120,24,FALSE),'Base Calendar'!J22)</f>
        <v>8</v>
      </c>
      <c r="K22" s="324">
        <f>IFERROR(VLOOKUP(GRef!B133,C_120,24,FALSE),'Base Calendar'!K22)</f>
        <v>9</v>
      </c>
      <c r="L22" s="146"/>
      <c r="M22" s="124">
        <f>IFERROR(VLOOKUP(GRef!B164,C_120,24,FALSE),'Base Calendar'!M22)</f>
        <v>10</v>
      </c>
      <c r="N22" s="124">
        <f>IFERROR(VLOOKUP(GRef!B165,C_120,24,FALSE),'Base Calendar'!N22)</f>
        <v>11</v>
      </c>
      <c r="O22" s="124">
        <f>IFERROR(VLOOKUP(GRef!B166,C_120,24,FALSE),'Base Calendar'!O22)</f>
        <v>12</v>
      </c>
      <c r="P22" s="124">
        <f>IFERROR(VLOOKUP(GRef!B167,C_120,24,FALSE),'Base Calendar'!P22)</f>
        <v>13</v>
      </c>
      <c r="Q22" s="324">
        <f>IFERROR(VLOOKUP(GRef!B168,C_120,24,FALSE),'Base Calendar'!Q22)</f>
        <v>14</v>
      </c>
    </row>
    <row r="23" spans="1:17" ht="12" customHeight="1">
      <c r="A23" s="347">
        <f>IFERROR(VLOOKUP(GRef!B108,C_120,24,FALSE),'Base Calendar'!A23)</f>
        <v>15</v>
      </c>
      <c r="B23" s="124">
        <f>IFERROR(VLOOKUP(GRef!B109,C_120,24,FALSE),'Base Calendar'!B23)</f>
        <v>16</v>
      </c>
      <c r="C23" s="124">
        <f>IFERROR(VLOOKUP(GRef!B110,C_120,24,FALSE),'Base Calendar'!C23)</f>
        <v>17</v>
      </c>
      <c r="D23" s="124">
        <f>IFERROR(VLOOKUP(GRef!B111,C_120,24,FALSE),'Base Calendar'!D23)</f>
        <v>18</v>
      </c>
      <c r="E23" s="324">
        <f>IFERROR(VLOOKUP(GRef!B112,C_120,24,FALSE),'Base Calendar'!E23)</f>
        <v>19</v>
      </c>
      <c r="F23" s="146"/>
      <c r="G23" s="124">
        <f>IFERROR(VLOOKUP(GRef!B136,C_120,24,FALSE),'Base Calendar'!G23)</f>
        <v>12</v>
      </c>
      <c r="H23" s="124">
        <f>IFERROR(VLOOKUP(GRef!B137,C_120,24,FALSE),'Base Calendar'!H23)</f>
        <v>13</v>
      </c>
      <c r="I23" s="124">
        <f>IFERROR(VLOOKUP(GRef!B138,C_120,24,FALSE),'Base Calendar'!I23)</f>
        <v>14</v>
      </c>
      <c r="J23" s="124">
        <f>IFERROR(VLOOKUP(GRef!B139,C_120,24,FALSE),'Base Calendar'!J23)</f>
        <v>15</v>
      </c>
      <c r="K23" s="349" t="s">
        <v>1381</v>
      </c>
      <c r="L23" s="146"/>
      <c r="M23" s="124">
        <f>IFERROR(VLOOKUP(GRef!B171,C_120,24,FALSE),'Base Calendar'!M23)</f>
        <v>17</v>
      </c>
      <c r="N23" s="124">
        <f>IFERROR(VLOOKUP(GRef!B172,C_120,24,FALSE),'Base Calendar'!N23)</f>
        <v>18</v>
      </c>
      <c r="O23" s="124">
        <f>IFERROR(VLOOKUP(GRef!B173,C_120,24,FALSE),'Base Calendar'!O23)</f>
        <v>19</v>
      </c>
      <c r="P23" s="124">
        <f>IFERROR(VLOOKUP(GRef!B174,C_120,24,FALSE),'Base Calendar'!P23)</f>
        <v>20</v>
      </c>
      <c r="Q23" s="324">
        <f>IFERROR(VLOOKUP(GRef!B175,C_120,24,FALSE),'Base Calendar'!Q23)</f>
        <v>21</v>
      </c>
    </row>
    <row r="24" spans="1:17" ht="12" customHeight="1">
      <c r="A24" s="124">
        <f>IFERROR(VLOOKUP(GRef!B115,C_120,24,FALSE),'Base Calendar'!A24)</f>
        <v>22</v>
      </c>
      <c r="B24" s="360" t="s">
        <v>1413</v>
      </c>
      <c r="C24" s="124">
        <f>IFERROR(VLOOKUP(GRef!B117,C_120,24,FALSE),'Base Calendar'!C24)</f>
        <v>24</v>
      </c>
      <c r="D24" s="124">
        <f>IFERROR(VLOOKUP(GRef!B118,C_120,24,FALSE),'Base Calendar'!D24)</f>
        <v>25</v>
      </c>
      <c r="E24" s="324">
        <f>IFERROR(VLOOKUP(GRef!B119,C_120,24,FALSE),'Base Calendar'!E24)</f>
        <v>26</v>
      </c>
      <c r="F24" s="146"/>
      <c r="G24" s="124" t="str">
        <f>IFERROR(VLOOKUP(GRef!B143,C_120,24,FALSE),'Base Calendar'!G24)</f>
        <v>◯</v>
      </c>
      <c r="H24" s="124" t="str">
        <f>IFERROR(VLOOKUP(GRef!B144,C_120,24,FALSE),'Base Calendar'!H24)</f>
        <v>◯</v>
      </c>
      <c r="I24" s="124" t="str">
        <f>IFERROR(VLOOKUP(GRef!B145,C_120,24,FALSE),'Base Calendar'!I24)</f>
        <v>◯</v>
      </c>
      <c r="J24" s="124" t="str">
        <f>IFERROR(VLOOKUP(GRef!B146,C_120,24,FALSE),'Base Calendar'!J24)</f>
        <v>●</v>
      </c>
      <c r="K24" s="324" t="str">
        <f>IFERROR(VLOOKUP(GRef!B147,C_120,24,FALSE),'Base Calendar'!K24)</f>
        <v>●</v>
      </c>
      <c r="L24" s="146"/>
      <c r="M24" s="124" t="str">
        <f>IFERROR(VLOOKUP(GRef!B178,C_120,24,FALSE),'Base Calendar'!M24)</f>
        <v>◯</v>
      </c>
      <c r="N24" s="124" t="str">
        <f>IFERROR(VLOOKUP(GRef!B179,C_120,24,FALSE),'Base Calendar'!N24)</f>
        <v>●</v>
      </c>
      <c r="O24" s="124" t="str">
        <f>IFERROR(VLOOKUP(GRef!B180,C_120,24,FALSE),'Base Calendar'!O24)</f>
        <v>◯</v>
      </c>
      <c r="P24" s="124" t="str">
        <f>IFERROR(VLOOKUP(GRef!B181,C_120,24,FALSE),'Base Calendar'!P24)</f>
        <v>◯</v>
      </c>
      <c r="Q24" s="324" t="str">
        <f>IFERROR(VLOOKUP(GRef!B182,C_120,24,FALSE),'Base Calendar'!Q24)</f>
        <v>◯</v>
      </c>
    </row>
    <row r="25" spans="1:17" ht="12" customHeight="1" thickBot="1">
      <c r="A25" s="325">
        <f>IFERROR(VLOOKUP(GRef!B122,C_120,24,FALSE),'Base Calendar'!A25)</f>
        <v>29</v>
      </c>
      <c r="B25" s="325">
        <f>IFERROR(VLOOKUP(GRef!B123,C_120,24,FALSE),'Base Calendar'!B25)</f>
        <v>30</v>
      </c>
      <c r="C25" s="325">
        <f>IFERROR(VLOOKUP(GRef!B124,C_120,24,FALSE),'Base Calendar'!C25)</f>
        <v>31</v>
      </c>
      <c r="D25" s="325">
        <f>IFERROR(VLOOKUP(GRef!B125,C_120,24,FALSE),'Base Calendar'!D25)</f>
        <v>0</v>
      </c>
      <c r="E25" s="326">
        <f>IFERROR(VLOOKUP(GRef!B126,C_120,24,FALSE),'Base Calendar'!E25)</f>
        <v>0</v>
      </c>
      <c r="F25" s="157"/>
      <c r="G25" s="325">
        <f>IFERROR(VLOOKUP(GRef!B150,C_120,24,FALSE),'Base Calendar'!G25)</f>
        <v>26</v>
      </c>
      <c r="H25" s="325">
        <f>IFERROR(VLOOKUP(GRef!B151,C_120,24,FALSE),'Base Calendar'!H25)</f>
        <v>27</v>
      </c>
      <c r="I25" s="325">
        <f>IFERROR(VLOOKUP(GRef!B152,C_120,24,FALSE),'Base Calendar'!I25)</f>
        <v>28</v>
      </c>
      <c r="J25" s="325">
        <f>IFERROR(VLOOKUP(GRef!B153,C_120,24,FALSE),'Base Calendar'!J25)</f>
        <v>29</v>
      </c>
      <c r="K25" s="326">
        <f>IFERROR(VLOOKUP(GRef!B154,C_120,24,FALSE),'Base Calendar'!K25)</f>
        <v>30</v>
      </c>
      <c r="L25" s="146"/>
      <c r="M25" s="325" t="str">
        <f>IFERROR(VLOOKUP(GRef!B185,C_120,24,FALSE),'Base Calendar'!M25)</f>
        <v>◯</v>
      </c>
      <c r="N25" s="325">
        <f>IFERROR(VLOOKUP(GRef!I44,C_120,24,FALSE),'Base Calendar'!N25)</f>
        <v>0</v>
      </c>
      <c r="O25" s="325">
        <f>IFERROR(VLOOKUP(GRef!I45,C_120,24,FALSE),'Base Calendar'!O25)</f>
        <v>0</v>
      </c>
      <c r="P25" s="325">
        <f>IFERROR(VLOOKUP(GRef!I46,C_120,24,FALSE),'Base Calendar'!P25)</f>
        <v>0</v>
      </c>
      <c r="Q25" s="326">
        <f>IFERROR(VLOOKUP(GRef!I47,C_120,24,FALSE),'Base Calendar'!Q25)</f>
        <v>0</v>
      </c>
    </row>
    <row r="26" spans="1:17" ht="12" customHeight="1">
      <c r="A26" s="151">
        <v>12</v>
      </c>
      <c r="B26" s="158" t="s">
        <v>1384</v>
      </c>
      <c r="C26" s="158"/>
      <c r="D26" s="158"/>
      <c r="E26" s="158"/>
      <c r="F26" s="159"/>
      <c r="G26" s="153">
        <v>16</v>
      </c>
      <c r="H26" s="161" t="s">
        <v>1386</v>
      </c>
      <c r="I26" s="158"/>
      <c r="J26" s="158"/>
      <c r="K26" s="158"/>
      <c r="L26" s="159"/>
      <c r="M26" s="153">
        <v>21</v>
      </c>
      <c r="N26" s="153" t="s">
        <v>1387</v>
      </c>
      <c r="O26" s="158"/>
      <c r="P26" s="158"/>
      <c r="Q26" s="158"/>
    </row>
    <row r="27" spans="1:17" ht="12" customHeight="1">
      <c r="A27" s="153">
        <v>15</v>
      </c>
      <c r="B27" s="161" t="s">
        <v>1383</v>
      </c>
      <c r="C27" s="158"/>
      <c r="D27" s="158"/>
      <c r="E27" s="158"/>
      <c r="F27" s="159"/>
      <c r="G27" s="160" t="s">
        <v>58</v>
      </c>
      <c r="H27" s="161" t="s">
        <v>54</v>
      </c>
      <c r="I27" s="161"/>
      <c r="L27" s="159"/>
      <c r="M27" s="158" t="s">
        <v>74</v>
      </c>
      <c r="N27" s="158" t="s">
        <v>48</v>
      </c>
      <c r="O27" s="158"/>
      <c r="P27" s="158"/>
      <c r="Q27" s="158"/>
    </row>
    <row r="28" spans="1:17" ht="12" customHeight="1">
      <c r="A28" s="151">
        <v>23</v>
      </c>
      <c r="B28" s="158" t="s">
        <v>1385</v>
      </c>
      <c r="C28" s="158"/>
      <c r="D28" s="158"/>
      <c r="E28" s="158"/>
      <c r="F28" s="159"/>
      <c r="G28" s="151" t="s">
        <v>73</v>
      </c>
      <c r="H28" s="158" t="s">
        <v>47</v>
      </c>
      <c r="I28" s="158"/>
      <c r="J28" s="158"/>
      <c r="K28" s="158"/>
      <c r="L28" s="159"/>
      <c r="M28" s="160">
        <v>25</v>
      </c>
      <c r="N28" s="158" t="s">
        <v>1378</v>
      </c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IFERROR(VLOOKUP(GRef!B186,C_120,24,FALSE),'Base Calendar'!B33)</f>
        <v>●</v>
      </c>
      <c r="C33" s="124" t="str">
        <f>IFERROR(VLOOKUP(GRef!B187,C_120,24,FALSE),'Base Calendar'!C33)</f>
        <v>◯</v>
      </c>
      <c r="D33" s="124" t="str">
        <f>IFERROR(VLOOKUP(GRef!B188,C_120,24,FALSE),'Base Calendar'!D33)</f>
        <v>◯</v>
      </c>
      <c r="E33" s="324" t="str">
        <f>IFERROR(VLOOKUP(GRef!B189,C_120,24,FALSE),'Base Calendar'!E33)</f>
        <v>◯</v>
      </c>
      <c r="F33" s="146"/>
      <c r="G33" s="124" t="str">
        <f>IFERROR(VLOOKUP(GRef!B213,C_120,24,FALSE),'Base Calendar'!G33)</f>
        <v xml:space="preserve"> </v>
      </c>
      <c r="H33" s="124" t="str">
        <f>IFERROR(VLOOKUP(GRef!B214,C_120,24,FALSE),'Base Calendar'!H33)</f>
        <v xml:space="preserve"> </v>
      </c>
      <c r="I33" s="124">
        <f>IFERROR(VLOOKUP(GRef!B215,C_120,24,FALSE),'Base Calendar'!I33)</f>
        <v>0</v>
      </c>
      <c r="J33" s="124">
        <f>IFERROR(VLOOKUP(GRef!B216,C_120,24,FALSE),'Base Calendar'!J33)</f>
        <v>0</v>
      </c>
      <c r="K33" s="324">
        <f>IFERROR(VLOOKUP(GRef!B217,C_120,24,FALSE),'Base Calendar'!K33)</f>
        <v>1</v>
      </c>
      <c r="L33" s="146"/>
      <c r="M33" s="124">
        <f>IFERROR(VLOOKUP(GRef!B241,C_120,24,FALSE),'Base Calendar'!M33)</f>
        <v>0</v>
      </c>
      <c r="N33" s="124" t="str">
        <f>IFERROR(VLOOKUP(GRef!B242,C_120,24,FALSE),'Base Calendar'!N33)</f>
        <v xml:space="preserve"> </v>
      </c>
      <c r="O33" s="124">
        <f>IFERROR(VLOOKUP(GRef!B243,C_120,24,FALSE),'Base Calendar'!O33)</f>
        <v>0</v>
      </c>
      <c r="P33" s="124">
        <f>IFERROR(VLOOKUP(GRef!B244,C_120,24,FALSE),'Base Calendar'!P33)</f>
        <v>0</v>
      </c>
      <c r="Q33" s="324">
        <f>IFERROR(VLOOKUP(GRef!B245,C_120,24,FALSE),'Base Calendar'!Q33)</f>
        <v>1</v>
      </c>
    </row>
    <row r="34" spans="1:17" ht="12" customHeight="1">
      <c r="A34" s="347">
        <f>IFERROR(VLOOKUP(GRef!B192,C_120,24,FALSE),'Base Calendar'!A34)</f>
        <v>7</v>
      </c>
      <c r="B34" s="124">
        <f>IFERROR(VLOOKUP(GRef!B193,C_120,24,FALSE),'Base Calendar'!B34)</f>
        <v>8</v>
      </c>
      <c r="C34" s="124">
        <f>IFERROR(VLOOKUP(GRef!B194,C_120,24,FALSE),'Base Calendar'!C34)</f>
        <v>9</v>
      </c>
      <c r="D34" s="124">
        <f>IFERROR(VLOOKUP(GRef!B195,C_120,24,FALSE),'Base Calendar'!D34)</f>
        <v>10</v>
      </c>
      <c r="E34" s="324">
        <f>IFERROR(VLOOKUP(GRef!B196,C_120,24,FALSE),'Base Calendar'!E34)</f>
        <v>11</v>
      </c>
      <c r="F34" s="146"/>
      <c r="G34" s="124">
        <f>IFERROR(VLOOKUP(GRef!B220,C_120,24,FALSE),'Base Calendar'!G34)</f>
        <v>4</v>
      </c>
      <c r="H34" s="124">
        <f>IFERROR(VLOOKUP(GRef!B221,C_120,24,FALSE),'Base Calendar'!H34)</f>
        <v>5</v>
      </c>
      <c r="I34" s="124">
        <f>IFERROR(VLOOKUP(GRef!B222,C_120,24,FALSE),'Base Calendar'!I34)</f>
        <v>6</v>
      </c>
      <c r="J34" s="124">
        <f>IFERROR(VLOOKUP(GRef!B223,C_120,24,FALSE),'Base Calendar'!J34)</f>
        <v>7</v>
      </c>
      <c r="K34" s="349" t="s">
        <v>1381</v>
      </c>
      <c r="L34" s="146"/>
      <c r="M34" s="124">
        <f>IFERROR(VLOOKUP(GRef!B248,C_120,24,FALSE),'Base Calendar'!M34)</f>
        <v>4</v>
      </c>
      <c r="N34" s="124">
        <f>IFERROR(VLOOKUP(GRef!B249,C_120,24,FALSE),'Base Calendar'!N34)</f>
        <v>5</v>
      </c>
      <c r="O34" s="124">
        <f>IFERROR(VLOOKUP(GRef!B250,C_120,24,FALSE),'Base Calendar'!O34)</f>
        <v>6</v>
      </c>
      <c r="P34" s="124">
        <f>IFERROR(VLOOKUP(GRef!B251,C_120,24,FALSE),'Base Calendar'!P34)</f>
        <v>7</v>
      </c>
      <c r="Q34" s="324">
        <f>IFERROR(VLOOKUP(GRef!B252,C_120,24,FALSE),'Base Calendar'!Q34)</f>
        <v>8</v>
      </c>
    </row>
    <row r="35" spans="1:17" ht="12" customHeight="1">
      <c r="A35" s="124">
        <f>IFERROR(VLOOKUP(GRef!B199,C_120,24,FALSE),'Base Calendar'!A35)</f>
        <v>14</v>
      </c>
      <c r="B35" s="360" t="s">
        <v>1413</v>
      </c>
      <c r="C35" s="124">
        <f>IFERROR(VLOOKUP(GRef!B201,C_120,24,FALSE),'Base Calendar'!C35)</f>
        <v>16</v>
      </c>
      <c r="D35" s="124">
        <f>IFERROR(VLOOKUP(GRef!B202,C_120,24,FALSE),'Base Calendar'!D35)</f>
        <v>17</v>
      </c>
      <c r="E35" s="324">
        <f>IFERROR(VLOOKUP(GRef!B203,C_120,24,FALSE),'Base Calendar'!E35)</f>
        <v>18</v>
      </c>
      <c r="F35" s="146"/>
      <c r="G35" s="124">
        <f>IFERROR(VLOOKUP(GRef!B227,C_120,24,FALSE),'Base Calendar'!G35)</f>
        <v>11</v>
      </c>
      <c r="H35" s="124">
        <f>IFERROR(VLOOKUP(GRef!B228,C_120,24,FALSE),'Base Calendar'!H35)</f>
        <v>12</v>
      </c>
      <c r="I35" s="124">
        <f>IFERROR(VLOOKUP(GRef!B229,C_120,24,FALSE),'Base Calendar'!I35)</f>
        <v>13</v>
      </c>
      <c r="J35" s="124">
        <f>IFERROR(VLOOKUP(GRef!B230,C_120,24,FALSE),'Base Calendar'!J35)</f>
        <v>14</v>
      </c>
      <c r="K35" s="324">
        <f>IFERROR(VLOOKUP(GRef!B231,C_120,24,FALSE),'Base Calendar'!K35)</f>
        <v>15</v>
      </c>
      <c r="L35" s="146"/>
      <c r="M35" s="124">
        <f>IFERROR(VLOOKUP(GRef!B255,C_120,24,FALSE),'Base Calendar'!M35)</f>
        <v>11</v>
      </c>
      <c r="N35" s="124">
        <f>IFERROR(VLOOKUP(GRef!B256,C_120,24,FALSE),'Base Calendar'!N35)</f>
        <v>12</v>
      </c>
      <c r="O35" s="124">
        <f>IFERROR(VLOOKUP(GRef!B257,C_120,24,FALSE),'Base Calendar'!O35)</f>
        <v>13</v>
      </c>
      <c r="P35" s="124">
        <f>IFERROR(VLOOKUP(GRef!B258,C_120,24,FALSE),'Base Calendar'!P35)</f>
        <v>14</v>
      </c>
      <c r="Q35" s="324">
        <f>IFERROR(VLOOKUP(GRef!B259,C_120,24,FALSE),'Base Calendar'!Q35)</f>
        <v>15</v>
      </c>
    </row>
    <row r="36" spans="1:17" ht="12" customHeight="1">
      <c r="A36" s="124" t="str">
        <f>IFERROR(VLOOKUP(GRef!B206,C_120,24,FALSE),'Base Calendar'!A36)</f>
        <v>●</v>
      </c>
      <c r="B36" s="124">
        <f>IFERROR(VLOOKUP(GRef!B207,C_120,24,FALSE),'Base Calendar'!B36)</f>
        <v>22</v>
      </c>
      <c r="C36" s="124">
        <f>IFERROR(VLOOKUP(GRef!B208,C_120,24,FALSE),'Base Calendar'!C36)</f>
        <v>23</v>
      </c>
      <c r="D36" s="124">
        <f>IFERROR(VLOOKUP(GRef!B209,C_120,24,FALSE),'Base Calendar'!D36)</f>
        <v>24</v>
      </c>
      <c r="E36" s="324">
        <f>IFERROR(VLOOKUP(GRef!B210,C_120,24,FALSE),'Base Calendar'!E36)</f>
        <v>25</v>
      </c>
      <c r="F36" s="146"/>
      <c r="G36" s="124">
        <f>IFERROR(VLOOKUP(GRef!B234,C_120,24,FALSE),'Base Calendar'!G36)</f>
        <v>18</v>
      </c>
      <c r="H36" s="124">
        <f>IFERROR(VLOOKUP(GRef!B235,C_120,24,FALSE),'Base Calendar'!H36)</f>
        <v>19</v>
      </c>
      <c r="I36" s="124">
        <f>IFERROR(VLOOKUP(GRef!B236,C_120,24,FALSE),'Base Calendar'!I36)</f>
        <v>20</v>
      </c>
      <c r="J36" s="124">
        <f>IFERROR(VLOOKUP(GRef!B237,C_120,24,FALSE),'Base Calendar'!J36)</f>
        <v>21</v>
      </c>
      <c r="K36" s="324">
        <f>IFERROR(VLOOKUP(GRef!B238,C_120,24,FALSE),'Base Calendar'!K36)</f>
        <v>22</v>
      </c>
      <c r="L36" s="146"/>
      <c r="M36" s="124" t="str">
        <f>IFERROR(VLOOKUP(GRef!B262,C_120,24,FALSE),'Base Calendar'!M36)</f>
        <v>◯</v>
      </c>
      <c r="N36" s="124" t="str">
        <f>IFERROR(VLOOKUP(GRef!B263,C_120,24,FALSE),'Base Calendar'!N36)</f>
        <v>◯</v>
      </c>
      <c r="O36" s="124" t="str">
        <f>IFERROR(VLOOKUP(GRef!B264,C_120,24,FALSE),'Base Calendar'!O36)</f>
        <v>◯</v>
      </c>
      <c r="P36" s="124" t="str">
        <f>IFERROR(VLOOKUP(GRef!B265,C_120,24,FALSE),'Base Calendar'!P36)</f>
        <v>◯</v>
      </c>
      <c r="Q36" s="324" t="str">
        <f>IFERROR(VLOOKUP(GRef!B266,C_120,24,FALSE),'Base Calendar'!Q36)</f>
        <v>◯</v>
      </c>
    </row>
    <row r="37" spans="1:17" ht="12" customHeight="1" thickBot="1">
      <c r="A37" s="325">
        <f>IFERROR(VLOOKUP(GRef!B213,C_120,24,FALSE),'Base Calendar'!A37)</f>
        <v>28</v>
      </c>
      <c r="B37" s="325">
        <f>IFERROR(VLOOKUP(GRef!B214,C_120,24,FALSE),'Base Calendar'!B37)</f>
        <v>29</v>
      </c>
      <c r="C37" s="325">
        <f>IFERROR(VLOOKUP(GRef!B215,C_120,24,FALSE),'Base Calendar'!C37)</f>
        <v>30</v>
      </c>
      <c r="D37" s="325">
        <f>IFERROR(VLOOKUP(GRef!B216,C_120,24,FALSE),'Base Calendar'!D37)</f>
        <v>31</v>
      </c>
      <c r="E37" s="326" t="str">
        <f>IFERROR(VLOOKUP(GRef!B217,C_120,24,FALSE),'Base Calendar'!E37)</f>
        <v xml:space="preserve"> </v>
      </c>
      <c r="F37" s="157"/>
      <c r="G37" s="325">
        <f>IFERROR(VLOOKUP(GRef!B241,C_120,24,FALSE),'Base Calendar'!G37)</f>
        <v>25</v>
      </c>
      <c r="H37" s="325">
        <f>IFERROR(VLOOKUP(GRef!B242,C_120,24,FALSE),'Base Calendar'!H37)</f>
        <v>26</v>
      </c>
      <c r="I37" s="325">
        <f>IFERROR(VLOOKUP(GRef!B243,C_120,24,FALSE),'Base Calendar'!I37)</f>
        <v>27</v>
      </c>
      <c r="J37" s="325">
        <f>IFERROR(VLOOKUP(GRef!B244,C_120,24,FALSE),'Base Calendar'!J37)</f>
        <v>28</v>
      </c>
      <c r="K37" s="326">
        <f>IFERROR(VLOOKUP(GRef!B245,C_120,24,FALSE),'Base Calendar'!K37)</f>
        <v>0</v>
      </c>
      <c r="L37" s="146"/>
      <c r="M37" s="350">
        <f>IFERROR(VLOOKUP(GRef!B269,C_120,24,FALSE),'Base Calendar'!M37)</f>
        <v>25</v>
      </c>
      <c r="N37" s="325">
        <f>IFERROR(VLOOKUP(GRef!B270,C_120,24,FALSE),'Base Calendar'!N37)</f>
        <v>26</v>
      </c>
      <c r="O37" s="325">
        <f>IFERROR(VLOOKUP(GRef!B271,C_120,24,FALSE),'Base Calendar'!O37)</f>
        <v>27</v>
      </c>
      <c r="P37" s="325">
        <f>IFERROR(VLOOKUP(GRef!B272,C_120,24,FALSE),'Base Calendar'!P37)</f>
        <v>28</v>
      </c>
      <c r="Q37" s="326">
        <f>IFERROR(VLOOKUP(GRef!B273,C_120,24,FALSE),'Base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>
        <v>8</v>
      </c>
      <c r="H38" s="153" t="s">
        <v>1386</v>
      </c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3"/>
      <c r="H39" s="161"/>
      <c r="I39" s="158"/>
      <c r="J39" s="158"/>
      <c r="K39" s="158"/>
      <c r="L39" s="159"/>
      <c r="M39" s="151">
        <v>25</v>
      </c>
      <c r="N39" s="158" t="s">
        <v>1383</v>
      </c>
      <c r="O39" s="158"/>
      <c r="P39" s="158"/>
      <c r="Q39" s="158"/>
    </row>
    <row r="40" spans="1:17" ht="12" customHeight="1">
      <c r="A40" s="153">
        <v>7</v>
      </c>
      <c r="B40" s="153" t="s">
        <v>1383</v>
      </c>
      <c r="C40" s="151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>
        <v>15</v>
      </c>
      <c r="B41" s="153" t="s">
        <v>1385</v>
      </c>
      <c r="C41" s="153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A42" s="151">
        <v>21</v>
      </c>
      <c r="B42" s="158" t="s">
        <v>1432</v>
      </c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IFERROR(VLOOKUP(GRef!B276,C_120,24,FALSE),'Base Calendar'!A45)</f>
        <v>1</v>
      </c>
      <c r="B45" s="360" t="s">
        <v>1413</v>
      </c>
      <c r="C45" s="124">
        <f>IFERROR(VLOOKUP(GRef!B278,C_120,24,FALSE),'Base Calendar'!C45)</f>
        <v>3</v>
      </c>
      <c r="D45" s="124">
        <f>IFERROR(VLOOKUP(GRef!B279,C_120,24,FALSE),'Base Calendar'!D45)</f>
        <v>4</v>
      </c>
      <c r="E45" s="324">
        <f>IFERROR(VLOOKUP(GRef!B280,C_120,24,FALSE),'Base Calendar'!E45)</f>
        <v>5</v>
      </c>
      <c r="F45" s="139"/>
      <c r="G45" s="124">
        <f>IFERROR(VLOOKUP(GRef!B304,C_120,24,FALSE),'Base Calendar'!G45)</f>
        <v>0</v>
      </c>
      <c r="H45" s="124">
        <f>IFERROR(VLOOKUP(GRef!B305,C_120,24,FALSE),'Base Calendar'!H45)</f>
        <v>0</v>
      </c>
      <c r="I45" s="124">
        <f>IFERROR(VLOOKUP(GRef!B306,C_120,24,FALSE),'Base Calendar'!I45)</f>
        <v>1</v>
      </c>
      <c r="J45" s="124">
        <f>IFERROR(VLOOKUP(GRef!B307,C_120,24,FALSE),'Base Calendar'!J45)</f>
        <v>2</v>
      </c>
      <c r="K45" s="324">
        <f>IFERROR(VLOOKUP(GRef!B308,C_120,24,FALSE),'Base Calendar'!K45)</f>
        <v>3</v>
      </c>
      <c r="L45" s="146"/>
      <c r="M45" s="124">
        <f>IFERROR(VLOOKUP(GRef!B339,C_120,24,FALSE),'Base Calendar'!M45)</f>
        <v>3</v>
      </c>
      <c r="N45" s="124">
        <f>IFERROR(VLOOKUP(GRef!B340,C_120,24,FALSE),'Base Calendar'!N45)</f>
        <v>4</v>
      </c>
      <c r="O45" s="124">
        <f>IFERROR(VLOOKUP(GRef!B341,C_120,24,FALSE),'Base Calendar'!O45)</f>
        <v>5</v>
      </c>
      <c r="P45" s="124">
        <f>IFERROR(VLOOKUP(GRef!B342,C_120,24,FALSE),'Base Calendar'!P45)</f>
        <v>6</v>
      </c>
      <c r="Q45" s="324">
        <f>IFERROR(VLOOKUP(GRef!B343,C_120,24,FALSE),'Base Calendar'!Q45)</f>
        <v>7</v>
      </c>
    </row>
    <row r="46" spans="1:17" ht="12" customHeight="1">
      <c r="A46" s="124">
        <f>IFERROR(VLOOKUP(GRef!B283,C_120,24,FALSE),'Base Calendar'!A46)</f>
        <v>8</v>
      </c>
      <c r="B46" s="124">
        <f>IFERROR(VLOOKUP(GRef!B284,C_120,24,FALSE),'Base Calendar'!B46)</f>
        <v>9</v>
      </c>
      <c r="C46" s="124">
        <f>IFERROR(VLOOKUP(GRef!B285,C_120,24,FALSE),'Base Calendar'!C46)</f>
        <v>10</v>
      </c>
      <c r="D46" s="124">
        <f>IFERROR(VLOOKUP(GRef!B286,C_120,24,FALSE),'Base Calendar'!D46)</f>
        <v>11</v>
      </c>
      <c r="E46" s="324">
        <f>IFERROR(VLOOKUP(GRef!B287,C_120,24,FALSE),'Base Calendar'!E46)</f>
        <v>12</v>
      </c>
      <c r="F46" s="146"/>
      <c r="G46" s="124">
        <f>IFERROR(VLOOKUP(GRef!B311,C_120,24,FALSE),'Base Calendar'!G46)</f>
        <v>6</v>
      </c>
      <c r="H46" s="124">
        <f>IFERROR(VLOOKUP(GRef!B312,C_120,24,FALSE),'Base Calendar'!H46)</f>
        <v>7</v>
      </c>
      <c r="I46" s="124">
        <f>IFERROR(VLOOKUP(GRef!B313,C_120,24,FALSE),'Base Calendar'!I46)</f>
        <v>8</v>
      </c>
      <c r="J46" s="124">
        <f>IFERROR(VLOOKUP(GRef!B314,C_120,24,FALSE),'Base Calendar'!J46)</f>
        <v>9</v>
      </c>
      <c r="K46" s="324">
        <f>IFERROR(VLOOKUP(GRef!B315,C_120,24,FALSE),'Base Calendar'!K46)</f>
        <v>10</v>
      </c>
      <c r="L46" s="146"/>
      <c r="M46" s="124">
        <f>IFERROR(VLOOKUP(GRef!B346,C_120,24,FALSE),'Base Calendar'!M46)</f>
        <v>10</v>
      </c>
      <c r="N46" s="124">
        <f>IFERROR(VLOOKUP(GRef!B3463,C_120,24,FALSE),'Base Calendar'!N46)</f>
        <v>11</v>
      </c>
      <c r="O46" s="124">
        <f>IFERROR(VLOOKUP(GRef!B348,C_120,24,FALSE),'Base Calendar'!O46)</f>
        <v>12</v>
      </c>
      <c r="P46" s="124">
        <f>IFERROR(VLOOKUP(GRef!B349,C_120,24,FALSE),'Base Calendar'!P46)</f>
        <v>13</v>
      </c>
      <c r="Q46" s="324">
        <f>IFERROR(VLOOKUP(GRef!B350,C_120,24,FALSE),'Base Calendar'!Q46)</f>
        <v>14</v>
      </c>
    </row>
    <row r="47" spans="1:17" ht="12" customHeight="1">
      <c r="A47" s="124">
        <f>IFERROR(VLOOKUP(GRef!B290,C_120,24,FALSE),'Base Calendar'!A47)</f>
        <v>15</v>
      </c>
      <c r="B47" s="124">
        <f>IFERROR(VLOOKUP(GRef!B291,C_120,24,FALSE),'Base Calendar'!B47)</f>
        <v>16</v>
      </c>
      <c r="C47" s="124">
        <f>IFERROR(VLOOKUP(GRef!B292,C_120,24,FALSE),'Base Calendar'!C47)</f>
        <v>17</v>
      </c>
      <c r="D47" s="124">
        <f>IFERROR(VLOOKUP(GRef!B293,C_120,24,FALSE),'Base Calendar'!D47)</f>
        <v>18</v>
      </c>
      <c r="E47" s="324">
        <f>IFERROR(VLOOKUP(GRef!B294,C_120,24,FALSE),'Base Calendar'!E47)</f>
        <v>19</v>
      </c>
      <c r="F47" s="146"/>
      <c r="G47" s="124">
        <f>IFERROR(VLOOKUP(GRef!B318,C_120,24,FALSE),'Base Calendar'!G47)</f>
        <v>13</v>
      </c>
      <c r="H47" s="124">
        <f>IFERROR(VLOOKUP(GRef!B319,C_120,24,FALSE),'Base Calendar'!H47)</f>
        <v>14</v>
      </c>
      <c r="I47" s="124">
        <f>IFERROR(VLOOKUP(GRef!B320,C_120,24,FALSE),'Base Calendar'!I47)</f>
        <v>15</v>
      </c>
      <c r="J47" s="124">
        <f>IFERROR(VLOOKUP(GRef!B321,C_120,24,FALSE),'Base Calendar'!J47)</f>
        <v>16</v>
      </c>
      <c r="K47" s="324">
        <f>IFERROR(VLOOKUP(GRef!B322,C_120,24,FALSE),'Base Calendar'!K47)</f>
        <v>17</v>
      </c>
      <c r="L47" s="323"/>
      <c r="M47" s="124">
        <f>IFERROR(VLOOKUP(GRef!B353,C_120,24,FALSE),'Base Calendar'!M47)</f>
        <v>17</v>
      </c>
      <c r="N47" s="124">
        <f>IFERROR(VLOOKUP(GRef!B354,C_120,24,FALSE),'Base Calendar'!N47)</f>
        <v>18</v>
      </c>
      <c r="O47" s="124" t="str">
        <f>IFERROR(VLOOKUP(GRef!B355,C_120,24,FALSE),'Base Calendar'!O47)</f>
        <v></v>
      </c>
      <c r="P47" s="124">
        <f>IFERROR(VLOOKUP(GRef!B356,C_120,24,FALSE),'Base Calendar'!P47)</f>
        <v>20</v>
      </c>
      <c r="Q47" s="324">
        <f>IFERROR(VLOOKUP(GRef!B357,C_120,24,FALSE),'Base Calendar'!Q47)</f>
        <v>21</v>
      </c>
    </row>
    <row r="48" spans="1:17" ht="12" customHeight="1">
      <c r="A48" s="124">
        <f>IFERROR(VLOOKUP(GRef!B297,C_120,24,FALSE),'Base Calendar'!A48)</f>
        <v>22</v>
      </c>
      <c r="B48" s="124">
        <f>IFERROR(VLOOKUP(GRef!B298,C_120,24,FALSE),'Base Calendar'!B48)</f>
        <v>23</v>
      </c>
      <c r="C48" s="124">
        <f>IFERROR(VLOOKUP(GRef!B299,C_120,24,FALSE),'Base Calendar'!C48)</f>
        <v>24</v>
      </c>
      <c r="D48" s="124">
        <f>IFERROR(VLOOKUP(GRef!B300,C_120,24,FALSE),'Base Calendar'!D48)</f>
        <v>25</v>
      </c>
      <c r="E48" s="349" t="s">
        <v>1381</v>
      </c>
      <c r="F48" s="146"/>
      <c r="G48" s="124">
        <f>IFERROR(VLOOKUP(GRef!B325,C_120,24,FALSE),'Base Calendar'!G48)</f>
        <v>20</v>
      </c>
      <c r="H48" s="124">
        <f>IFERROR(VLOOKUP(GRef!B326,C_120,24,FALSE),'Base Calendar'!H48)</f>
        <v>21</v>
      </c>
      <c r="I48" s="124">
        <f>IFERROR(VLOOKUP(GRef!B327,C_120,24,FALSE),'Base Calendar'!I48)</f>
        <v>22</v>
      </c>
      <c r="J48" s="124">
        <f>IFERROR(VLOOKUP(GRef!B328,C_120,24,FALSE),'Base Calendar'!J48)</f>
        <v>23</v>
      </c>
      <c r="K48" s="324">
        <f>IFERROR(VLOOKUP(GRef!B329,C_120,24,FALSE),'Base Calendar'!K48)</f>
        <v>24</v>
      </c>
      <c r="L48" s="146"/>
      <c r="M48" s="124">
        <f>IFERROR(VLOOKUP(GRef!B360,C_120,24,FALSE),'Base Calendar'!M48)</f>
        <v>24</v>
      </c>
      <c r="N48" s="124">
        <f>IFERROR(VLOOKUP(GRef!B361,C_120,24,FALSE),'Base Calendar'!N48)</f>
        <v>25</v>
      </c>
      <c r="O48" s="124">
        <f>IFERROR(VLOOKUP(GRef!B362,C_120,24,FALSE),'Base Calendar'!O48)</f>
        <v>26</v>
      </c>
      <c r="P48" s="124">
        <f>IFERROR(VLOOKUP(GRef!B363,C_120,24,FALSE),'Base Calendar'!P48)</f>
        <v>27</v>
      </c>
      <c r="Q48" s="324">
        <f>IFERROR(VLOOKUP(GRef!B364,C_120,24,FALSE),'Base Calendar'!Q48)</f>
        <v>28</v>
      </c>
    </row>
    <row r="49" spans="1:19" ht="12" customHeight="1" thickBot="1">
      <c r="A49" s="325">
        <f>IFERROR(VLOOKUP(GRef!B304,C_120,24,FALSE),'Base Calendar'!A49)</f>
        <v>29</v>
      </c>
      <c r="B49" s="325">
        <f>IFERROR(VLOOKUP(GRef!B305,C_120,24,FALSE),'Base Calendar'!B49)</f>
        <v>30</v>
      </c>
      <c r="C49" s="325" t="str">
        <f>IFERROR(VLOOKUP(GRef!B306,C_120,24,FALSE),'Base Calendar'!C49)</f>
        <v xml:space="preserve"> </v>
      </c>
      <c r="D49" s="325" t="str">
        <f>IFERROR(VLOOKUP(GRef!B307,C_120,24,FALSE),'Base Calendar'!D49)</f>
        <v xml:space="preserve"> </v>
      </c>
      <c r="E49" s="326" t="str">
        <f>IFERROR(VLOOKUP(GRef!B308,C_120,24,FALSE),'Base Calendar'!E49)</f>
        <v xml:space="preserve"> </v>
      </c>
      <c r="F49" s="146"/>
      <c r="G49" s="325" t="str">
        <f>IFERROR(VLOOKUP(GRef!B332,C_120,24,FALSE),'Base Calendar'!G49)</f>
        <v>●</v>
      </c>
      <c r="H49" s="325">
        <f>IFERROR(VLOOKUP(GRef!B333,C_120,24,FALSE),'Base Calendar'!H49)</f>
        <v>28</v>
      </c>
      <c r="I49" s="325">
        <f>IFERROR(VLOOKUP(GRef!B334,C_120,24,FALSE),'Base Calendar'!I49)</f>
        <v>29</v>
      </c>
      <c r="J49" s="350">
        <f>IFERROR(VLOOKUP(GRef!B335,C_120,24,FALSE),'Base Calendar'!J49)</f>
        <v>30</v>
      </c>
      <c r="K49" s="351">
        <f>IFERROR(VLOOKUP(GRef!B336,C_120,24,FALSE),'Base Calendar'!K49)</f>
        <v>31</v>
      </c>
      <c r="L49" s="169"/>
      <c r="M49" s="325">
        <f>IFERROR(VLOOKUP(GRef!B367,C_120,24,FALSE),'Base Calendar'!M49)</f>
        <v>0</v>
      </c>
      <c r="N49" s="325">
        <f>IFERROR(VLOOKUP(GRef!B368,C_120,24,FALSE),'Base Calendar'!N49)</f>
        <v>0</v>
      </c>
      <c r="O49" s="325">
        <f>IFERROR(VLOOKUP(GRef!B369,C_120,24,FALSE),'Base Calendar'!O49)</f>
        <v>0</v>
      </c>
      <c r="P49" s="325">
        <f>IFERROR(VLOOKUP(GRef!B370,C_120,24,FALSE),'Base Calendar'!P49)</f>
        <v>0</v>
      </c>
      <c r="Q49" s="326">
        <f>IFERROR(VLOOKUP(GRef!B371,C_120,24,FALSE),'Base Calendar'!Q49)</f>
        <v>0</v>
      </c>
    </row>
    <row r="50" spans="1:19" ht="12" customHeight="1">
      <c r="A50" s="164" t="s">
        <v>1388</v>
      </c>
      <c r="B50" s="158" t="s">
        <v>1385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61" t="s">
        <v>1433</v>
      </c>
      <c r="N50" s="161" t="s">
        <v>1385</v>
      </c>
      <c r="O50" s="171"/>
      <c r="P50" s="171"/>
      <c r="Q50" s="161"/>
    </row>
    <row r="51" spans="1:19" ht="12" customHeight="1">
      <c r="A51" s="172" t="s">
        <v>1389</v>
      </c>
      <c r="B51" s="161" t="s">
        <v>1386</v>
      </c>
      <c r="C51" s="158"/>
      <c r="D51" s="158"/>
      <c r="E51" s="158"/>
      <c r="F51" s="158"/>
      <c r="G51" s="161" t="s">
        <v>1390</v>
      </c>
      <c r="H51" s="161" t="s">
        <v>1380</v>
      </c>
      <c r="I51" s="158"/>
      <c r="J51" s="158"/>
      <c r="K51" s="158"/>
      <c r="L51" s="158"/>
      <c r="M51" s="151">
        <f>DAY(GRef!D378)</f>
        <v>19</v>
      </c>
      <c r="N51" s="158" t="s">
        <v>39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2" customHeight="1">
      <c r="A56" s="171"/>
      <c r="B56" s="352"/>
      <c r="C56" s="173" t="s">
        <v>1391</v>
      </c>
      <c r="D56" s="158" t="s">
        <v>1383</v>
      </c>
      <c r="E56" s="158"/>
      <c r="F56" s="158"/>
      <c r="G56" s="158"/>
      <c r="H56" s="171"/>
      <c r="I56" s="159"/>
      <c r="J56" s="176"/>
      <c r="K56" s="129"/>
      <c r="M56" s="174"/>
      <c r="N56" s="174"/>
      <c r="O56" s="174"/>
      <c r="P56" s="174"/>
    </row>
    <row r="57" spans="1:19" ht="12" customHeight="1">
      <c r="A57" s="171"/>
      <c r="B57" s="364" t="s">
        <v>1381</v>
      </c>
      <c r="C57" s="173" t="s">
        <v>1391</v>
      </c>
      <c r="D57" s="158" t="s">
        <v>1386</v>
      </c>
      <c r="E57" s="158"/>
      <c r="F57" s="158"/>
      <c r="G57" s="158"/>
      <c r="H57" s="171"/>
      <c r="I57" s="159"/>
      <c r="J57" s="176"/>
      <c r="K57" s="129"/>
      <c r="M57" s="174"/>
      <c r="N57" s="174"/>
      <c r="O57" s="174"/>
      <c r="P57" s="174"/>
    </row>
    <row r="58" spans="1:19" ht="12" customHeight="1">
      <c r="A58" s="171"/>
      <c r="B58" s="361" t="s">
        <v>1413</v>
      </c>
      <c r="C58" s="173" t="s">
        <v>1391</v>
      </c>
      <c r="D58" s="158" t="s">
        <v>1385</v>
      </c>
      <c r="E58" s="158"/>
      <c r="F58" s="158"/>
      <c r="G58" s="158"/>
      <c r="H58" s="171"/>
      <c r="I58" s="159"/>
      <c r="J58" s="176"/>
      <c r="K58" s="129"/>
      <c r="M58" s="174"/>
      <c r="N58" s="174"/>
      <c r="O58" s="174"/>
      <c r="P58" s="174"/>
    </row>
    <row r="59" spans="1:19" ht="14.25">
      <c r="K59" s="129"/>
    </row>
    <row r="60" spans="1:19" s="177" customFormat="1" ht="12" customHeight="1"/>
    <row r="61" spans="1:19" s="180" customFormat="1" ht="12" customHeight="1">
      <c r="A61" s="178" t="s">
        <v>41</v>
      </c>
      <c r="B61" s="179"/>
      <c r="C61" s="179"/>
      <c r="D61" s="179"/>
      <c r="E61" s="179"/>
      <c r="F61" s="179"/>
      <c r="G61" s="179"/>
      <c r="H61" s="178"/>
      <c r="I61" s="179"/>
      <c r="J61" s="178"/>
      <c r="K61" s="129"/>
      <c r="L61" s="179"/>
      <c r="M61" s="179"/>
      <c r="N61" s="179"/>
      <c r="O61" s="179"/>
      <c r="P61" s="179"/>
      <c r="Q61" s="179"/>
    </row>
    <row r="62" spans="1:19" ht="14.25">
      <c r="E62" s="178"/>
      <c r="I62" s="178"/>
      <c r="K62" s="129"/>
    </row>
    <row r="63" spans="1:19" ht="14.25">
      <c r="K63" s="129"/>
    </row>
    <row r="64" spans="1:19" ht="14.25">
      <c r="D64" s="181" t="s">
        <v>41</v>
      </c>
      <c r="E64" s="181"/>
      <c r="F64" s="181"/>
      <c r="G64" s="181"/>
      <c r="H64" s="181"/>
      <c r="I64" s="181"/>
      <c r="J64" s="181"/>
      <c r="K64" s="129"/>
      <c r="L64" s="181"/>
      <c r="M64" s="181"/>
      <c r="N64" s="181"/>
      <c r="O64" s="181"/>
      <c r="P64" s="181"/>
      <c r="Q64" s="181"/>
      <c r="R64" s="181"/>
      <c r="S64" s="181"/>
    </row>
    <row r="65" spans="11:11" ht="14.25">
      <c r="K65" s="129"/>
    </row>
    <row r="66" spans="11:11" ht="14.25">
      <c r="K66" s="129"/>
    </row>
  </sheetData>
  <sheetProtection algorithmName="SHA-512" hashValue="v0Bm2IPEP+ip76o2YvUsxMUio8WdF3KTmlSvOaPxwUFFxONdfyHLZZ4NFY1zM492qbXSu3YMvi1u1bYh93xJxA==" saltValue="WW85uIaclXbex4APyMq88w==" spinCount="100000" sheet="1" objects="1" scenarios="1" selectLockedCells="1" selectUnlockedCells="1"/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54" priority="7" stopIfTrue="1" operator="equal">
      <formula>0</formula>
    </cfRule>
  </conditionalFormatting>
  <conditionalFormatting sqref="A9:Q13">
    <cfRule type="cellIs" dxfId="153" priority="4" stopIfTrue="1" operator="equal">
      <formula>0</formula>
    </cfRule>
    <cfRule type="cellIs" dxfId="152" priority="5" stopIfTrue="1" operator="equal">
      <formula>15.5</formula>
    </cfRule>
    <cfRule type="cellIs" dxfId="151" priority="6" stopIfTrue="1" operator="equal">
      <formula>0</formula>
    </cfRule>
  </conditionalFormatting>
  <conditionalFormatting sqref="A21:Q25">
    <cfRule type="cellIs" dxfId="150" priority="3" stopIfTrue="1" operator="equal">
      <formula>0</formula>
    </cfRule>
  </conditionalFormatting>
  <conditionalFormatting sqref="A33:Q37">
    <cfRule type="cellIs" dxfId="149" priority="2" stopIfTrue="1" operator="equal">
      <formula>0</formula>
    </cfRule>
  </conditionalFormatting>
  <conditionalFormatting sqref="A45:Q49">
    <cfRule type="cellIs" dxfId="148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E9" sqref="E9"/>
    </sheetView>
  </sheetViews>
  <sheetFormatPr defaultRowHeight="12.75"/>
  <cols>
    <col min="1" max="1" width="0.625" customWidth="1"/>
    <col min="2" max="2" width="34.75" customWidth="1"/>
    <col min="3" max="3" width="0.875" customWidth="1"/>
    <col min="4" max="4" width="3" customWidth="1"/>
    <col min="5" max="6" width="8.625" customWidth="1"/>
  </cols>
  <sheetData>
    <row r="1" spans="2:6" ht="25.5">
      <c r="B1" s="190" t="s">
        <v>110</v>
      </c>
      <c r="C1" s="190"/>
      <c r="D1" s="198"/>
      <c r="E1" s="198"/>
      <c r="F1" s="198"/>
    </row>
    <row r="2" spans="2:6">
      <c r="B2" s="190" t="s">
        <v>111</v>
      </c>
      <c r="C2" s="190"/>
      <c r="D2" s="198"/>
      <c r="E2" s="198"/>
      <c r="F2" s="198"/>
    </row>
    <row r="3" spans="2:6">
      <c r="B3" s="191"/>
      <c r="C3" s="191"/>
      <c r="D3" s="199"/>
      <c r="E3" s="199"/>
      <c r="F3" s="199"/>
    </row>
    <row r="4" spans="2:6" ht="51">
      <c r="B4" s="191" t="s">
        <v>112</v>
      </c>
      <c r="C4" s="191"/>
      <c r="D4" s="199"/>
      <c r="E4" s="199"/>
      <c r="F4" s="199"/>
    </row>
    <row r="5" spans="2:6">
      <c r="B5" s="191"/>
      <c r="C5" s="191"/>
      <c r="D5" s="199"/>
      <c r="E5" s="199"/>
      <c r="F5" s="199"/>
    </row>
    <row r="6" spans="2:6" ht="38.25">
      <c r="B6" s="190" t="s">
        <v>113</v>
      </c>
      <c r="C6" s="190"/>
      <c r="D6" s="198"/>
      <c r="E6" s="198" t="s">
        <v>114</v>
      </c>
      <c r="F6" s="198" t="s">
        <v>115</v>
      </c>
    </row>
    <row r="7" spans="2:6" ht="13.5" thickBot="1">
      <c r="B7" s="191"/>
      <c r="C7" s="191"/>
      <c r="D7" s="199"/>
      <c r="E7" s="199"/>
      <c r="F7" s="199"/>
    </row>
    <row r="8" spans="2:6" ht="76.5">
      <c r="B8" s="192" t="s">
        <v>116</v>
      </c>
      <c r="C8" s="193"/>
      <c r="D8" s="200"/>
      <c r="E8" s="200">
        <v>365</v>
      </c>
      <c r="F8" s="201"/>
    </row>
    <row r="9" spans="2:6" ht="26.25" thickBot="1">
      <c r="B9" s="194"/>
      <c r="C9" s="195"/>
      <c r="D9" s="202"/>
      <c r="E9" s="203" t="s">
        <v>117</v>
      </c>
      <c r="F9" s="204" t="s">
        <v>118</v>
      </c>
    </row>
    <row r="10" spans="2:6">
      <c r="B10" s="191"/>
      <c r="C10" s="191"/>
      <c r="D10" s="199"/>
      <c r="E10" s="199"/>
      <c r="F10" s="199"/>
    </row>
    <row r="11" spans="2:6">
      <c r="B11" s="191"/>
      <c r="C11" s="191"/>
      <c r="D11" s="199"/>
      <c r="E11" s="199"/>
      <c r="F11" s="199"/>
    </row>
    <row r="12" spans="2:6">
      <c r="B12" s="190" t="s">
        <v>119</v>
      </c>
      <c r="C12" s="190"/>
      <c r="D12" s="198"/>
      <c r="E12" s="198"/>
      <c r="F12" s="198"/>
    </row>
    <row r="13" spans="2:6" ht="13.5" thickBot="1">
      <c r="B13" s="191"/>
      <c r="C13" s="191"/>
      <c r="D13" s="199"/>
      <c r="E13" s="199"/>
      <c r="F13" s="199"/>
    </row>
    <row r="14" spans="2:6" ht="64.5" thickBot="1">
      <c r="B14" s="196" t="s">
        <v>120</v>
      </c>
      <c r="C14" s="197"/>
      <c r="D14" s="205"/>
      <c r="E14" s="205">
        <v>2</v>
      </c>
      <c r="F14" s="206" t="s">
        <v>118</v>
      </c>
    </row>
    <row r="15" spans="2:6">
      <c r="B15" s="191"/>
      <c r="C15" s="191"/>
      <c r="D15" s="199"/>
      <c r="E15" s="199"/>
      <c r="F15" s="199"/>
    </row>
  </sheetData>
  <hyperlinks>
    <hyperlink ref="E9" location="'GRef'!C2:C366" display="'GRef'!C2:C36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4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GRef!E1</f>
        <v>130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GRef!E376</f>
        <v>260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353" t="str">
        <f>IFERROR(VLOOKUP(GRef!B3,C_130,23,FALSE),'Base Calendar'!A9)</f>
        <v></v>
      </c>
      <c r="B9" s="353">
        <f>IFERROR(VLOOKUP(GRef!B4,C_130,23,FALSE),'Base Calendar'!B9)</f>
        <v>3</v>
      </c>
      <c r="C9" s="353" t="str">
        <f>IFERROR(VLOOKUP(GRef!B5,C_130,23,FALSE),'Base Calendar'!C9)</f>
        <v>●</v>
      </c>
      <c r="D9" s="353">
        <f>IFERROR(VLOOKUP(GRef!B6,C_130,23,FALSE),'Base Calendar'!D9)</f>
        <v>5</v>
      </c>
      <c r="E9" s="354">
        <f>IFERROR(VLOOKUP(GRef!B7,C_130,23,FALSE),'Base Calendar'!E9)</f>
        <v>6</v>
      </c>
      <c r="F9" s="146"/>
      <c r="G9" s="124">
        <f>IFERROR(VLOOKUP(GRef!B31,C_130,23,FALSE),'Base Calendar'!G9)</f>
        <v>0</v>
      </c>
      <c r="H9" s="124">
        <f>IFERROR(VLOOKUP(GRef!B32,C_130,23,FALSE),'Base Calendar'!H9)</f>
        <v>0</v>
      </c>
      <c r="I9" s="353">
        <f>IFERROR(VLOOKUP(GRef!B33,C_130,23,FALSE),'Base Calendar'!I9)</f>
        <v>1</v>
      </c>
      <c r="J9" s="353">
        <f>IFERROR(VLOOKUP(GRef!B34,C_130,23,FALSE),'Base Calendar'!J9)</f>
        <v>2</v>
      </c>
      <c r="K9" s="354">
        <f>IFERROR(VLOOKUP(GRef!B35,C_130,23,FALSE),'Base Calendar'!K9)</f>
        <v>3</v>
      </c>
      <c r="L9" s="146"/>
      <c r="M9" s="124" t="str">
        <f>IFERROR(VLOOKUP(GRef!B66,C_130,23,FALSE),'Base Calendar'!M9)</f>
        <v>●</v>
      </c>
      <c r="N9" s="124">
        <f>IFERROR(VLOOKUP(GRef!B67,C_130,23,FALSE),'Base Calendar'!N9)</f>
        <v>4</v>
      </c>
      <c r="O9" s="124">
        <f>IFERROR(VLOOKUP(GRef!B68,C_130,23,FALSE),'Base Calendar'!O9)</f>
        <v>5</v>
      </c>
      <c r="P9" s="124">
        <f>IFERROR(VLOOKUP(GRef!B69,C_130,23,FALSE),'Base Calendar'!P9)</f>
        <v>6</v>
      </c>
      <c r="Q9" s="324">
        <f>IFERROR(VLOOKUP(GRef!B70,C_130,23,FALSE),'Base Calendar'!Q9)</f>
        <v>7</v>
      </c>
      <c r="S9" s="147"/>
    </row>
    <row r="10" spans="1:19" ht="12" customHeight="1">
      <c r="A10" s="353">
        <f>IFERROR(VLOOKUP(GRef!B10,C_130,23,FALSE),'Base Calendar'!A10)</f>
        <v>9</v>
      </c>
      <c r="B10" s="353">
        <f>IFERROR(VLOOKUP(GRef!B11,C_130,23,FALSE),'Base Calendar'!B10)</f>
        <v>10</v>
      </c>
      <c r="C10" s="353">
        <f>IFERROR(VLOOKUP(GRef!B12,C_130,23,FALSE),'Base Calendar'!C10)</f>
        <v>11</v>
      </c>
      <c r="D10" s="353">
        <f>IFERROR(VLOOKUP(GRef!B13,C_130,23,FALSE),'Base Calendar'!D10)</f>
        <v>12</v>
      </c>
      <c r="E10" s="354">
        <f>IFERROR(VLOOKUP(GRef!B14,C_130,23,FALSE),'Base Calendar'!E10)</f>
        <v>13</v>
      </c>
      <c r="F10" s="323"/>
      <c r="G10" s="353">
        <f>IFERROR(VLOOKUP(GRef!B38,C_130,23,FALSE),'Base Calendar'!G10)</f>
        <v>6</v>
      </c>
      <c r="H10" s="353">
        <f>IFERROR(VLOOKUP(GRef!B39,C_130,23,FALSE),'Base Calendar'!H10)</f>
        <v>7</v>
      </c>
      <c r="I10" s="353">
        <f>IFERROR(VLOOKUP(GRef!B40,C_130,23,FALSE),'Base Calendar'!I10)</f>
        <v>8</v>
      </c>
      <c r="J10" s="347">
        <f>IFERROR(VLOOKUP(GRef!B41,C_130,23,FALSE),'Base Calendar'!J10)</f>
        <v>9</v>
      </c>
      <c r="K10" s="348">
        <f>IFERROR(VLOOKUP(GRef!B42,C_130,23,FALSE),'Base Calendar'!K10)</f>
        <v>10</v>
      </c>
      <c r="L10" s="146"/>
      <c r="M10" s="124">
        <f>IFERROR(VLOOKUP(GRef!B73,C_130,23,FALSE),'Base Calendar'!M10)</f>
        <v>10</v>
      </c>
      <c r="N10" s="124">
        <f>IFERROR(VLOOKUP(GRef!B74,C_130,23,FALSE),'Base Calendar'!N10)</f>
        <v>11</v>
      </c>
      <c r="O10" s="124">
        <f>IFERROR(VLOOKUP(GRef!B75,C_130,23,FALSE),'Base Calendar'!O10)</f>
        <v>12</v>
      </c>
      <c r="P10" s="124">
        <f>IFERROR(VLOOKUP(GRef!B76,C_130,23,FALSE),'Base Calendar'!P10)</f>
        <v>13</v>
      </c>
      <c r="Q10" s="324">
        <f>IFERROR(VLOOKUP(GRef!B77,C_130,23,FALSE),'Base Calendar'!Q10)</f>
        <v>14</v>
      </c>
    </row>
    <row r="11" spans="1:19" ht="12" customHeight="1">
      <c r="A11" s="353">
        <f>IFERROR(VLOOKUP(GRef!B17,C_130,23,FALSE),'Base Calendar'!A11)</f>
        <v>16</v>
      </c>
      <c r="B11" s="353">
        <f>IFERROR(VLOOKUP(GRef!B18,C_130,23,FALSE),'Base Calendar'!B11)</f>
        <v>17</v>
      </c>
      <c r="C11" s="353">
        <f>IFERROR(VLOOKUP(GRef!B19,C_130,23,FALSE),'Base Calendar'!C11)</f>
        <v>18</v>
      </c>
      <c r="D11" s="353">
        <f>IFERROR(VLOOKUP(GRef!B20,C_130,23,FALSE),'Base Calendar'!D11)</f>
        <v>19</v>
      </c>
      <c r="E11" s="354">
        <f>IFERROR(VLOOKUP(GRef!B21,C_130,23,FALSE),'Base Calendar'!E11)</f>
        <v>20</v>
      </c>
      <c r="F11" s="146"/>
      <c r="G11" s="124">
        <f>IFERROR(VLOOKUP(GRef!B45,C_130,23,FALSE),'Base Calendar'!G11)</f>
        <v>13</v>
      </c>
      <c r="H11" s="124">
        <f>IFERROR(VLOOKUP(GRef!B46,C_130,23,FALSE),'Base Calendar'!H11)</f>
        <v>14</v>
      </c>
      <c r="I11" s="124">
        <f>IFERROR(VLOOKUP(GRef!B47,C_130,23,FALSE),'Base Calendar'!I11)</f>
        <v>15</v>
      </c>
      <c r="J11" s="124">
        <f>IFERROR(VLOOKUP(GRef!B48,C_130,23,FALSE),'Base Calendar'!J11)</f>
        <v>16</v>
      </c>
      <c r="K11" s="324">
        <f>IFERROR(VLOOKUP(GRef!B49,C_130,23,FALSE),'Base Calendar'!K11)</f>
        <v>17</v>
      </c>
      <c r="L11" s="146"/>
      <c r="M11" s="124">
        <f>IFERROR(VLOOKUP(GRef!B80,C_130,23,FALSE),'Base Calendar'!M11)</f>
        <v>17</v>
      </c>
      <c r="N11" s="124">
        <f>IFERROR(VLOOKUP(GRef!B81,C_130,23,FALSE),'Base Calendar'!N11)</f>
        <v>18</v>
      </c>
      <c r="O11" s="124">
        <f>IFERROR(VLOOKUP(GRef!B82,C_130,23,FALSE),'Base Calendar'!O11)</f>
        <v>19</v>
      </c>
      <c r="P11" s="124">
        <f>IFERROR(VLOOKUP(GRef!B83,C_130,23,FALSE),'Base Calendar'!P11)</f>
        <v>20</v>
      </c>
      <c r="Q11" s="324">
        <f>IFERROR(VLOOKUP(GRef!B84,C_130,23,FALSE),'Base Calendar'!Q11)</f>
        <v>21</v>
      </c>
    </row>
    <row r="12" spans="1:19" ht="12" customHeight="1">
      <c r="A12" s="353">
        <f>IFERROR(VLOOKUP(GRef!B24,C_130,23,FALSE),'Base Calendar'!A12)</f>
        <v>23</v>
      </c>
      <c r="B12" s="353">
        <f>IFERROR(VLOOKUP(GRef!B25,C_130,23,FALSE),'Base Calendar'!B12)</f>
        <v>24</v>
      </c>
      <c r="C12" s="353">
        <f>IFERROR(VLOOKUP(GRef!B26,C_130,23,FALSE),'Base Calendar'!C12)</f>
        <v>25</v>
      </c>
      <c r="D12" s="353">
        <f>IFERROR(VLOOKUP(GRef!B27,C_130,23,FALSE),'Base Calendar'!D12)</f>
        <v>26</v>
      </c>
      <c r="E12" s="354">
        <f>IFERROR(VLOOKUP(GRef!B28,C_130,23,FALSE),'Base Calendar'!E12)</f>
        <v>27</v>
      </c>
      <c r="F12" s="146"/>
      <c r="G12" s="124">
        <f>IFERROR(VLOOKUP(GRef!B52,C_130,23,FALSE),'Base Calendar'!G12)</f>
        <v>20</v>
      </c>
      <c r="H12" s="124">
        <f>IFERROR(VLOOKUP(GRef!B53,C_130,23,FALSE),'Base Calendar'!H12)</f>
        <v>21</v>
      </c>
      <c r="I12" s="124">
        <f>IFERROR(VLOOKUP(GRef!B54,C_130,23,FALSE),'Base Calendar'!I12)</f>
        <v>22</v>
      </c>
      <c r="J12" s="124">
        <f>IFERROR(VLOOKUP(GRef!B55,C_130,23,FALSE),'Base Calendar'!J12)</f>
        <v>23</v>
      </c>
      <c r="K12" s="324">
        <f>IFERROR(VLOOKUP(GRef!B56,C_130,23,FALSE),'Base Calendar'!K12)</f>
        <v>24</v>
      </c>
      <c r="L12" s="146"/>
      <c r="M12" s="124">
        <f>IFERROR(VLOOKUP(GRef!B87,C_130,23,FALSE),'Base Calendar'!M12)</f>
        <v>24</v>
      </c>
      <c r="N12" s="124">
        <f>IFERROR(VLOOKUP(GRef!B88,C_130,23,FALSE),'Base Calendar'!N12)</f>
        <v>25</v>
      </c>
      <c r="O12" s="124">
        <f>IFERROR(VLOOKUP(GRef!B89,C_130,23,FALSE),'Base Calendar'!O12)</f>
        <v>26</v>
      </c>
      <c r="P12" s="124">
        <f>IFERROR(VLOOKUP(GRef!B90,C_130,23,FALSE),'Base Calendar'!P12)</f>
        <v>27</v>
      </c>
      <c r="Q12" s="324">
        <f>IFERROR(VLOOKUP(GRef!B91,C_130,23,FALSE),'Base Calendar'!Q12)</f>
        <v>28</v>
      </c>
    </row>
    <row r="13" spans="1:19" ht="12" customHeight="1" thickBot="1">
      <c r="A13" s="355">
        <f>IFERROR(VLOOKUP(GRef!B31,C_130,23,FALSE),'Base Calendar'!A13)</f>
        <v>30</v>
      </c>
      <c r="B13" s="355">
        <f>IFERROR(VLOOKUP(GRef!B32,C_130,23,FALSE),'Base Calendar'!B13)</f>
        <v>31</v>
      </c>
      <c r="C13" s="325">
        <f>IFERROR(VLOOKUP(GRef!B33,C_130,23,FALSE),'Base Calendar'!C13)</f>
        <v>0</v>
      </c>
      <c r="D13" s="325">
        <f>IFERROR(VLOOKUP(GRef!B34,C_130,23,FALSE),'Base Calendar'!D13)</f>
        <v>0</v>
      </c>
      <c r="E13" s="326">
        <f>IFERROR(VLOOKUP(GRef!B35,C_130,23,FALSE),'Base Calendar'!E13)</f>
        <v>0</v>
      </c>
      <c r="F13" s="146"/>
      <c r="G13" s="325">
        <f>IFERROR(VLOOKUP(GRef!B59,C_130,23,FALSE),'Base Calendar'!G13)</f>
        <v>27</v>
      </c>
      <c r="H13" s="325">
        <f>IFERROR(VLOOKUP(GRef!B60,C_130,23,FALSE),'Base Calendar'!H13)</f>
        <v>28</v>
      </c>
      <c r="I13" s="325">
        <f>IFERROR(VLOOKUP(GRef!B61,C_130,23,FALSE),'Base Calendar'!I13)</f>
        <v>29</v>
      </c>
      <c r="J13" s="325">
        <f>IFERROR(VLOOKUP(GRef!B62,C_130,23,FALSE),'Base Calendar'!J13)</f>
        <v>30</v>
      </c>
      <c r="K13" s="326">
        <f>IFERROR(VLOOKUP(GRef!B63,C_130,23,FALSE),'Base Calendar'!K13)</f>
        <v>31</v>
      </c>
      <c r="L13" s="146"/>
      <c r="M13" s="325">
        <f>IFERROR(VLOOKUP(GRef!B94,C_130,23,FALSE),'Base Calendar'!M13)</f>
        <v>0</v>
      </c>
      <c r="N13" s="325">
        <f>IFERROR(VLOOKUP(GRef!B95,C_130,23,FALSE),'Base Calendar'!N13)</f>
        <v>0</v>
      </c>
      <c r="O13" s="325">
        <f>IFERROR(VLOOKUP(GRef!B96,C_130,23,FALSE),'Base Calendar'!O13)</f>
        <v>0</v>
      </c>
      <c r="P13" s="325">
        <f>IFERROR(VLOOKUP(GRef!B97,C_130,23,FALSE),'Base Calendar'!P13)</f>
        <v>0</v>
      </c>
      <c r="Q13" s="326">
        <f>IFERROR(VLOOKUP(GRef!B98,C_130,23,FALSE),'Base Calendar'!Q13)</f>
        <v>0</v>
      </c>
    </row>
    <row r="14" spans="1:19" ht="12" customHeight="1">
      <c r="A14" s="148">
        <f>DAY(GRef!E377)</f>
        <v>2</v>
      </c>
      <c r="B14" s="149" t="s">
        <v>28</v>
      </c>
      <c r="C14" s="149"/>
      <c r="D14" s="149"/>
      <c r="E14" s="149"/>
      <c r="F14" s="149"/>
      <c r="G14" s="150" t="s">
        <v>1395</v>
      </c>
      <c r="H14" s="151" t="s">
        <v>1393</v>
      </c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152" t="s">
        <v>1394</v>
      </c>
      <c r="B15" s="161" t="s">
        <v>1393</v>
      </c>
      <c r="D15" s="151"/>
      <c r="E15" s="149"/>
      <c r="F15" s="151"/>
      <c r="G15" s="150" t="s">
        <v>1396</v>
      </c>
      <c r="H15" s="149" t="s">
        <v>1397</v>
      </c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210">
        <v>4</v>
      </c>
      <c r="B16" s="152" t="s">
        <v>1392</v>
      </c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IFERROR(VLOOKUP(GRef!B94,C_130,23,FALSE),'Base Calendar'!A21)</f>
        <v>1</v>
      </c>
      <c r="B21" s="124">
        <f>IFERROR(VLOOKUP(GRef!B95,C_130,23,FALSE),'Base Calendar'!B21)</f>
        <v>2</v>
      </c>
      <c r="C21" s="124">
        <f>IFERROR(VLOOKUP(GRef!B96,C_130,23,FALSE),'Base Calendar'!C21)</f>
        <v>3</v>
      </c>
      <c r="D21" s="124">
        <f>IFERROR(VLOOKUP(GRef!B97,C_130,23,FALSE),'Base Calendar'!D21)</f>
        <v>4</v>
      </c>
      <c r="E21" s="324">
        <f>IFERROR(VLOOKUP(GRef!B98,C_130,23,FALSE),'Base Calendar'!E21)</f>
        <v>5</v>
      </c>
      <c r="F21" s="146"/>
      <c r="G21" s="124" t="str">
        <f>IFERROR(VLOOKUP(GRef!B122,C_130,23,FALSE),'Base Calendar'!G21)</f>
        <v xml:space="preserve"> </v>
      </c>
      <c r="H21" s="124">
        <f>IFERROR(VLOOKUP(GRef!B123,C_130,23,FALSE),'Base Calendar'!H21)</f>
        <v>0</v>
      </c>
      <c r="I21" s="124">
        <f>IFERROR(VLOOKUP(GRef!B124,C_130,23,FALSE),'Base Calendar'!I21)</f>
        <v>0</v>
      </c>
      <c r="J21" s="124">
        <f>IFERROR(VLOOKUP(GRef!B125,C_130,23,FALSE),'Base Calendar'!J21)</f>
        <v>1</v>
      </c>
      <c r="K21" s="324">
        <f>IFERROR(VLOOKUP(GRef!B126,C_130,23,FALSE),'Base Calendar'!K21)</f>
        <v>2</v>
      </c>
      <c r="L21" s="146"/>
      <c r="M21" s="124">
        <f>IFERROR(VLOOKUP(GRef!B157,C_130,23,FALSE),'Base Calendar'!M21)</f>
        <v>3</v>
      </c>
      <c r="N21" s="124">
        <f>IFERROR(VLOOKUP(GRef!B158,C_130,23,FALSE),'Base Calendar'!N21)</f>
        <v>4</v>
      </c>
      <c r="O21" s="124">
        <f>IFERROR(VLOOKUP(GRef!B159,C_130,23,FALSE),'Base Calendar'!O21)</f>
        <v>5</v>
      </c>
      <c r="P21" s="124">
        <f>IFERROR(VLOOKUP(GRef!B160,C_130,23,FALSE),'Base Calendar'!P21)</f>
        <v>6</v>
      </c>
      <c r="Q21" s="324">
        <f>IFERROR(VLOOKUP(GRef!B161,C_130,23,FALSE),'Base Calendar'!Q21)</f>
        <v>7</v>
      </c>
    </row>
    <row r="22" spans="1:17" ht="12" customHeight="1">
      <c r="A22" s="124">
        <f>IFERROR(VLOOKUP(GRef!B101,C_130,23,FALSE),'Base Calendar'!A22)</f>
        <v>8</v>
      </c>
      <c r="B22" s="124">
        <f>IFERROR(VLOOKUP(GRef!B102,C_130,23,FALSE),'Base Calendar'!B22)</f>
        <v>9</v>
      </c>
      <c r="C22" s="124">
        <f>IFERROR(VLOOKUP(GRef!B103,C_130,23,FALSE),'Base Calendar'!C22)</f>
        <v>10</v>
      </c>
      <c r="D22" s="124">
        <f>IFERROR(VLOOKUP(GRef!B104,C_130,23,FALSE),'Base Calendar'!D22)</f>
        <v>11</v>
      </c>
      <c r="E22" s="324">
        <f>IFERROR(VLOOKUP(GRef!B105,C_130,23,FALSE),'Base Calendar'!E22)</f>
        <v>12</v>
      </c>
      <c r="F22" s="146"/>
      <c r="G22" s="124">
        <f>IFERROR(VLOOKUP(GRef!B129,C_130,23,FALSE),'Base Calendar'!G22)</f>
        <v>5</v>
      </c>
      <c r="H22" s="124">
        <f>IFERROR(VLOOKUP(GRef!B130,C_130,23,FALSE),'Base Calendar'!H22)</f>
        <v>6</v>
      </c>
      <c r="I22" s="124">
        <f>IFERROR(VLOOKUP(GRef!B131,C_130,23,FALSE),'Base Calendar'!I22)</f>
        <v>7</v>
      </c>
      <c r="J22" s="124">
        <f>IFERROR(VLOOKUP(GRef!B132,C_130,23,FALSE),'Base Calendar'!J22)</f>
        <v>8</v>
      </c>
      <c r="K22" s="324">
        <f>IFERROR(VLOOKUP(GRef!B133,C_130,23,FALSE),'Base Calendar'!K22)</f>
        <v>9</v>
      </c>
      <c r="L22" s="146"/>
      <c r="M22" s="124">
        <f>IFERROR(VLOOKUP(GRef!B164,C_130,23,FALSE),'Base Calendar'!M22)</f>
        <v>10</v>
      </c>
      <c r="N22" s="124">
        <f>IFERROR(VLOOKUP(GRef!B165,C_130,23,FALSE),'Base Calendar'!N22)</f>
        <v>11</v>
      </c>
      <c r="O22" s="124">
        <f>IFERROR(VLOOKUP(GRef!B166,C_130,23,FALSE),'Base Calendar'!O22)</f>
        <v>12</v>
      </c>
      <c r="P22" s="124">
        <f>IFERROR(VLOOKUP(GRef!B167,C_130,23,FALSE),'Base Calendar'!P22)</f>
        <v>13</v>
      </c>
      <c r="Q22" s="324">
        <f>IFERROR(VLOOKUP(GRef!B168,C_130,23,FALSE),'Base Calendar'!Q22)</f>
        <v>14</v>
      </c>
    </row>
    <row r="23" spans="1:17" ht="12" customHeight="1">
      <c r="A23" s="353">
        <f>IFERROR(VLOOKUP(GRef!B108,C_130,23,FALSE),'Base Calendar'!A23)</f>
        <v>15</v>
      </c>
      <c r="B23" s="124">
        <f>IFERROR(VLOOKUP(GRef!B109,C_130,23,FALSE),'Base Calendar'!B23)</f>
        <v>16</v>
      </c>
      <c r="C23" s="124">
        <f>IFERROR(VLOOKUP(GRef!B110,C_130,23,FALSE),'Base Calendar'!C23)</f>
        <v>17</v>
      </c>
      <c r="D23" s="124">
        <f>IFERROR(VLOOKUP(GRef!B111,C_130,23,FALSE),'Base Calendar'!D23)</f>
        <v>18</v>
      </c>
      <c r="E23" s="324">
        <f>IFERROR(VLOOKUP(GRef!B112,C_130,23,FALSE),'Base Calendar'!E23)</f>
        <v>19</v>
      </c>
      <c r="F23" s="146"/>
      <c r="G23" s="124">
        <f>IFERROR(VLOOKUP(GRef!B136,C_130,23,FALSE),'Base Calendar'!G23)</f>
        <v>12</v>
      </c>
      <c r="H23" s="124">
        <f>IFERROR(VLOOKUP(GRef!B137,C_130,23,FALSE),'Base Calendar'!H23)</f>
        <v>13</v>
      </c>
      <c r="I23" s="124">
        <f>IFERROR(VLOOKUP(GRef!B138,C_130,23,FALSE),'Base Calendar'!I23)</f>
        <v>14</v>
      </c>
      <c r="J23" s="124">
        <f>IFERROR(VLOOKUP(GRef!B139,C_130,23,FALSE),'Base Calendar'!J23)</f>
        <v>15</v>
      </c>
      <c r="K23" s="324">
        <f>IFERROR(VLOOKUP(GRef!B140,C_130,23,FALSE),'Base Calendar'!K23)</f>
        <v>16</v>
      </c>
      <c r="L23" s="146"/>
      <c r="M23" s="124">
        <f>IFERROR(VLOOKUP(GRef!B171,C_130,23,FALSE),'Base Calendar'!M23)</f>
        <v>17</v>
      </c>
      <c r="N23" s="124">
        <f>IFERROR(VLOOKUP(GRef!B172,C_130,23,FALSE),'Base Calendar'!N23)</f>
        <v>18</v>
      </c>
      <c r="O23" s="124">
        <f>IFERROR(VLOOKUP(GRef!B173,C_130,23,FALSE),'Base Calendar'!O23)</f>
        <v>19</v>
      </c>
      <c r="P23" s="124">
        <f>IFERROR(VLOOKUP(GRef!B174,C_130,23,FALSE),'Base Calendar'!P23)</f>
        <v>20</v>
      </c>
      <c r="Q23" s="324">
        <f>IFERROR(VLOOKUP(GRef!B175,C_130,23,FALSE),'Base Calendar'!Q23)</f>
        <v>21</v>
      </c>
    </row>
    <row r="24" spans="1:17" ht="12" customHeight="1">
      <c r="A24" s="124">
        <f>IFERROR(VLOOKUP(GRef!B115,C_130,23,FALSE),'Base Calendar'!A24)</f>
        <v>22</v>
      </c>
      <c r="B24" s="124">
        <f>IFERROR(VLOOKUP(GRef!B116,C_130,23,FALSE),'Base Calendar'!B24)</f>
        <v>23</v>
      </c>
      <c r="C24" s="124">
        <f>IFERROR(VLOOKUP(GRef!B117,C_130,23,FALSE),'Base Calendar'!C24)</f>
        <v>24</v>
      </c>
      <c r="D24" s="124">
        <f>IFERROR(VLOOKUP(GRef!B118,C_130,23,FALSE),'Base Calendar'!D24)</f>
        <v>25</v>
      </c>
      <c r="E24" s="324">
        <f>IFERROR(VLOOKUP(GRef!B119,C_130,23,FALSE),'Base Calendar'!E24)</f>
        <v>26</v>
      </c>
      <c r="F24" s="146"/>
      <c r="G24" s="353">
        <f>IFERROR(VLOOKUP(GRef!B143,C_130,23,FALSE),'Base Calendar'!G24)</f>
        <v>19</v>
      </c>
      <c r="H24" s="353">
        <f>IFERROR(VLOOKUP(GRef!B144,C_130,23,FALSE),'Base Calendar'!H24)</f>
        <v>20</v>
      </c>
      <c r="I24" s="353">
        <f>IFERROR(VLOOKUP(GRef!B145,C_130,23,FALSE),'Base Calendar'!I24)</f>
        <v>21</v>
      </c>
      <c r="J24" s="124" t="str">
        <f>IFERROR(VLOOKUP(GRef!B146,C_130,23,FALSE),'Base Calendar'!J24)</f>
        <v>●</v>
      </c>
      <c r="K24" s="324" t="str">
        <f>IFERROR(VLOOKUP(GRef!B147,C_130,23,FALSE),'Base Calendar'!K24)</f>
        <v>●</v>
      </c>
      <c r="L24" s="146"/>
      <c r="M24" s="353">
        <f>IFERROR(VLOOKUP(GRef!B178,C_130,23,FALSE),'Base Calendar'!M24)</f>
        <v>24</v>
      </c>
      <c r="N24" s="124" t="str">
        <f>IFERROR(VLOOKUP(GRef!B179,C_130,23,FALSE),'Base Calendar'!N24)</f>
        <v>●</v>
      </c>
      <c r="O24" s="353">
        <f>IFERROR(VLOOKUP(GRef!B180,C_130,23,FALSE),'Base Calendar'!O24)</f>
        <v>26</v>
      </c>
      <c r="P24" s="353">
        <f>IFERROR(VLOOKUP(GRef!B181,C_130,23,FALSE),'Base Calendar'!P24)</f>
        <v>27</v>
      </c>
      <c r="Q24" s="354">
        <f>IFERROR(VLOOKUP(GRef!B182,C_130,23,FALSE),'Base Calendar'!Q24)</f>
        <v>28</v>
      </c>
    </row>
    <row r="25" spans="1:17" ht="12" customHeight="1" thickBot="1">
      <c r="A25" s="325">
        <f>IFERROR(VLOOKUP(GRef!B122,C_130,23,FALSE),'Base Calendar'!A25)</f>
        <v>29</v>
      </c>
      <c r="B25" s="325">
        <f>IFERROR(VLOOKUP(GRef!B123,C_130,23,FALSE),'Base Calendar'!B25)</f>
        <v>30</v>
      </c>
      <c r="C25" s="325">
        <f>IFERROR(VLOOKUP(GRef!B124,C_130,23,FALSE),'Base Calendar'!C25)</f>
        <v>31</v>
      </c>
      <c r="D25" s="325">
        <f>IFERROR(VLOOKUP(GRef!B125,C_130,23,FALSE),'Base Calendar'!D25)</f>
        <v>0</v>
      </c>
      <c r="E25" s="326">
        <f>IFERROR(VLOOKUP(GRef!B126,C_130,23,FALSE),'Base Calendar'!E25)</f>
        <v>0</v>
      </c>
      <c r="F25" s="157"/>
      <c r="G25" s="325">
        <f>IFERROR(VLOOKUP(GRef!B150,C_130,23,FALSE),'Base Calendar'!G25)</f>
        <v>26</v>
      </c>
      <c r="H25" s="325">
        <f>IFERROR(VLOOKUP(GRef!B151,C_130,23,FALSE),'Base Calendar'!H25)</f>
        <v>27</v>
      </c>
      <c r="I25" s="325">
        <f>IFERROR(VLOOKUP(GRef!B152,C_130,23,FALSE),'Base Calendar'!I25)</f>
        <v>28</v>
      </c>
      <c r="J25" s="325">
        <f>IFERROR(VLOOKUP(GRef!B153,C_130,23,FALSE),'Base Calendar'!J25)</f>
        <v>29</v>
      </c>
      <c r="K25" s="326">
        <f>IFERROR(VLOOKUP(GRef!B154,C_130,23,FALSE),'Base Calendar'!K25)</f>
        <v>30</v>
      </c>
      <c r="L25" s="146"/>
      <c r="M25" s="355">
        <f>IFERROR(VLOOKUP(GRef!B185,C_130,23,FALSE),'Base Calendar'!M25)</f>
        <v>31</v>
      </c>
      <c r="N25" s="325">
        <f>IFERROR(VLOOKUP(GRef!I44,C_130,23,FALSE),'Base Calendar'!N25)</f>
        <v>0</v>
      </c>
      <c r="O25" s="325">
        <f>IFERROR(VLOOKUP(GRef!I45,C_130,23,FALSE),'Base Calendar'!O25)</f>
        <v>0</v>
      </c>
      <c r="P25" s="325">
        <f>IFERROR(VLOOKUP(GRef!I46,C_130,23,FALSE),'Base Calendar'!P25)</f>
        <v>0</v>
      </c>
      <c r="Q25" s="326">
        <f>IFERROR(VLOOKUP(GRef!I47,C_130,23,FALSE),'Base Calendar'!Q25)</f>
        <v>0</v>
      </c>
    </row>
    <row r="26" spans="1:17" ht="12" customHeight="1">
      <c r="A26" s="151">
        <v>15</v>
      </c>
      <c r="B26" s="158" t="s">
        <v>1399</v>
      </c>
      <c r="C26" s="158"/>
      <c r="D26" s="158"/>
      <c r="E26" s="158"/>
      <c r="F26" s="159"/>
      <c r="G26" s="160" t="s">
        <v>1400</v>
      </c>
      <c r="H26" s="161" t="s">
        <v>1393</v>
      </c>
      <c r="I26" s="158"/>
      <c r="J26" s="158"/>
      <c r="K26" s="158"/>
      <c r="L26" s="159"/>
      <c r="M26" s="151">
        <v>24</v>
      </c>
      <c r="N26" s="158" t="s">
        <v>1399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1401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 t="s">
        <v>1402</v>
      </c>
      <c r="N28" s="158" t="s">
        <v>1393</v>
      </c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>
        <f>IFERROR(VLOOKUP(GRef!B185,C_130,23,FALSE),'Base Calendar'!A33)</f>
        <v>0</v>
      </c>
      <c r="B33" s="124" t="str">
        <f>IFERROR(VLOOKUP(GRef!B186,C_130,23,FALSE),'Base Calendar'!B33)</f>
        <v>●</v>
      </c>
      <c r="C33" s="353">
        <f>IFERROR(VLOOKUP(GRef!B187,C_130,23,FALSE),'Base Calendar'!C33)</f>
        <v>2</v>
      </c>
      <c r="D33" s="353">
        <f>IFERROR(VLOOKUP(GRef!B188,C_130,23,FALSE),'Base Calendar'!D33)</f>
        <v>3</v>
      </c>
      <c r="E33" s="354">
        <f>IFERROR(VLOOKUP(GRef!B189,C_130,23,FALSE),'Base Calendar'!E33)</f>
        <v>4</v>
      </c>
      <c r="F33" s="146"/>
      <c r="G33" s="124" t="str">
        <f>IFERROR(VLOOKUP(GRef!B213,C_130,23,FALSE),'Base Calendar'!G33)</f>
        <v xml:space="preserve"> </v>
      </c>
      <c r="H33" s="124" t="str">
        <f>IFERROR(VLOOKUP(GRef!B214,C_130,23,FALSE),'Base Calendar'!H33)</f>
        <v xml:space="preserve"> </v>
      </c>
      <c r="I33" s="124">
        <f>IFERROR(VLOOKUP(GRef!B215,C_130,23,FALSE),'Base Calendar'!I33)</f>
        <v>0</v>
      </c>
      <c r="J33" s="124">
        <f>IFERROR(VLOOKUP(GRef!B216,C_130,23,FALSE),'Base Calendar'!J33)</f>
        <v>0</v>
      </c>
      <c r="K33" s="324">
        <f>IFERROR(VLOOKUP(GRef!B217,C_130,23,FALSE),'Base Calendar'!K33)</f>
        <v>1</v>
      </c>
      <c r="L33" s="146"/>
      <c r="M33" s="124">
        <f>IFERROR(VLOOKUP(GRef!B241,C_130,23,FALSE),'Base Calendar'!M33)</f>
        <v>0</v>
      </c>
      <c r="N33" s="124" t="str">
        <f>IFERROR(VLOOKUP(GRef!B242,C_130,23,FALSE),'Base Calendar'!N33)</f>
        <v xml:space="preserve"> </v>
      </c>
      <c r="O33" s="124">
        <f>IFERROR(VLOOKUP(GRef!B243,C_130,23,FALSE),'Base Calendar'!O33)</f>
        <v>0</v>
      </c>
      <c r="P33" s="124">
        <f>IFERROR(VLOOKUP(GRef!B244,C_130,23,FALSE),'Base Calendar'!P33)</f>
        <v>0</v>
      </c>
      <c r="Q33" s="324">
        <f>IFERROR(VLOOKUP(GRef!B245,C_130,23,FALSE),'Base Calendar'!Q33)</f>
        <v>1</v>
      </c>
    </row>
    <row r="34" spans="1:17" ht="12" customHeight="1">
      <c r="A34" s="353">
        <f>IFERROR(VLOOKUP(GRef!B192,C_130,23,FALSE),'Base Calendar'!A34)</f>
        <v>7</v>
      </c>
      <c r="B34" s="124">
        <f>IFERROR(VLOOKUP(GRef!B193,C_130,23,FALSE),'Base Calendar'!B34)</f>
        <v>8</v>
      </c>
      <c r="C34" s="124">
        <f>IFERROR(VLOOKUP(GRef!B194,C_130,23,FALSE),'Base Calendar'!C34)</f>
        <v>9</v>
      </c>
      <c r="D34" s="124">
        <f>IFERROR(VLOOKUP(GRef!B195,C_130,23,FALSE),'Base Calendar'!D34)</f>
        <v>10</v>
      </c>
      <c r="E34" s="324">
        <f>IFERROR(VLOOKUP(GRef!B196,C_130,23,FALSE),'Base Calendar'!E34)</f>
        <v>11</v>
      </c>
      <c r="F34" s="146"/>
      <c r="G34" s="124">
        <f>IFERROR(VLOOKUP(GRef!B220,C_130,23,FALSE),'Base Calendar'!G34)</f>
        <v>4</v>
      </c>
      <c r="H34" s="124">
        <f>IFERROR(VLOOKUP(GRef!B221,C_130,23,FALSE),'Base Calendar'!H34)</f>
        <v>5</v>
      </c>
      <c r="I34" s="124">
        <f>IFERROR(VLOOKUP(GRef!B222,C_130,23,FALSE),'Base Calendar'!I34)</f>
        <v>6</v>
      </c>
      <c r="J34" s="124">
        <f>IFERROR(VLOOKUP(GRef!B223,C_130,23,FALSE),'Base Calendar'!J34)</f>
        <v>7</v>
      </c>
      <c r="K34" s="324">
        <f>IFERROR(VLOOKUP(GRef!B224,C_130,23,FALSE),'Base Calendar'!K34)</f>
        <v>8</v>
      </c>
      <c r="L34" s="146"/>
      <c r="M34" s="124">
        <f>IFERROR(VLOOKUP(GRef!B248,C_130,23,FALSE),'Base Calendar'!M34)</f>
        <v>4</v>
      </c>
      <c r="N34" s="124">
        <f>IFERROR(VLOOKUP(GRef!B249,C_130,23,FALSE),'Base Calendar'!N34)</f>
        <v>5</v>
      </c>
      <c r="O34" s="124">
        <f>IFERROR(VLOOKUP(GRef!B250,C_130,23,FALSE),'Base Calendar'!O34)</f>
        <v>6</v>
      </c>
      <c r="P34" s="124">
        <f>IFERROR(VLOOKUP(GRef!B251,C_130,23,FALSE),'Base Calendar'!P34)</f>
        <v>7</v>
      </c>
      <c r="Q34" s="324">
        <f>IFERROR(VLOOKUP(GRef!B252,C_130,23,FALSE),'Base Calendar'!Q34)</f>
        <v>8</v>
      </c>
    </row>
    <row r="35" spans="1:17" ht="12" customHeight="1">
      <c r="A35" s="124">
        <f>IFERROR(VLOOKUP(GRef!B199,C_130,23,FALSE),'Base Calendar'!A35)</f>
        <v>14</v>
      </c>
      <c r="B35" s="124">
        <f>IFERROR(VLOOKUP(GRef!B200,C_130,23,FALSE),'Base Calendar'!B35)</f>
        <v>15</v>
      </c>
      <c r="C35" s="124">
        <f>IFERROR(VLOOKUP(GRef!B201,C_130,23,FALSE),'Base Calendar'!C35)</f>
        <v>16</v>
      </c>
      <c r="D35" s="124">
        <f>IFERROR(VLOOKUP(GRef!B202,C_130,23,FALSE),'Base Calendar'!D35)</f>
        <v>17</v>
      </c>
      <c r="E35" s="324">
        <f>IFERROR(VLOOKUP(GRef!B203,C_130,23,FALSE),'Base Calendar'!E35)</f>
        <v>18</v>
      </c>
      <c r="F35" s="146"/>
      <c r="G35" s="124">
        <f>IFERROR(VLOOKUP(GRef!B227,C_130,23,FALSE),'Base Calendar'!G35)</f>
        <v>11</v>
      </c>
      <c r="H35" s="124">
        <f>IFERROR(VLOOKUP(GRef!B228,C_130,23,FALSE),'Base Calendar'!H35)</f>
        <v>12</v>
      </c>
      <c r="I35" s="124">
        <f>IFERROR(VLOOKUP(GRef!B229,C_130,23,FALSE),'Base Calendar'!I35)</f>
        <v>13</v>
      </c>
      <c r="J35" s="124">
        <f>IFERROR(VLOOKUP(GRef!B230,C_130,23,FALSE),'Base Calendar'!J35)</f>
        <v>14</v>
      </c>
      <c r="K35" s="324">
        <f>IFERROR(VLOOKUP(GRef!B231,C_130,23,FALSE),'Base Calendar'!K35)</f>
        <v>15</v>
      </c>
      <c r="L35" s="146"/>
      <c r="M35" s="124">
        <f>IFERROR(VLOOKUP(GRef!B255,C_130,23,FALSE),'Base Calendar'!M35)</f>
        <v>11</v>
      </c>
      <c r="N35" s="124">
        <f>IFERROR(VLOOKUP(GRef!B256,C_130,23,FALSE),'Base Calendar'!N35)</f>
        <v>12</v>
      </c>
      <c r="O35" s="124">
        <f>IFERROR(VLOOKUP(GRef!B257,C_130,23,FALSE),'Base Calendar'!O35)</f>
        <v>13</v>
      </c>
      <c r="P35" s="124">
        <f>IFERROR(VLOOKUP(GRef!B258,C_130,23,FALSE),'Base Calendar'!P35)</f>
        <v>14</v>
      </c>
      <c r="Q35" s="324">
        <f>IFERROR(VLOOKUP(GRef!B259,C_130,23,FALSE),'Base Calendar'!Q35)</f>
        <v>15</v>
      </c>
    </row>
    <row r="36" spans="1:17" ht="12" customHeight="1">
      <c r="A36" s="353">
        <f>IFERROR(VLOOKUP(GRef!B206,C_130,23,FALSE),'Base Calendar'!A36)</f>
        <v>21</v>
      </c>
      <c r="B36" s="124">
        <f>IFERROR(VLOOKUP(GRef!B207,C_130,23,FALSE),'Base Calendar'!B36)</f>
        <v>22</v>
      </c>
      <c r="C36" s="124">
        <f>IFERROR(VLOOKUP(GRef!B208,C_130,23,FALSE),'Base Calendar'!C36)</f>
        <v>23</v>
      </c>
      <c r="D36" s="124">
        <f>IFERROR(VLOOKUP(GRef!B209,C_130,23,FALSE),'Base Calendar'!D36)</f>
        <v>24</v>
      </c>
      <c r="E36" s="324">
        <f>IFERROR(VLOOKUP(GRef!B210,C_130,23,FALSE),'Base Calendar'!E36)</f>
        <v>25</v>
      </c>
      <c r="F36" s="146"/>
      <c r="G36" s="353">
        <f>IFERROR(VLOOKUP(GRef!B234,C_130,23,FALSE),'Base Calendar'!G36)</f>
        <v>18</v>
      </c>
      <c r="H36" s="124">
        <f>IFERROR(VLOOKUP(GRef!B235,C_130,23,FALSE),'Base Calendar'!H36)</f>
        <v>19</v>
      </c>
      <c r="I36" s="124">
        <f>IFERROR(VLOOKUP(GRef!B236,C_130,23,FALSE),'Base Calendar'!I36)</f>
        <v>20</v>
      </c>
      <c r="J36" s="124">
        <f>IFERROR(VLOOKUP(GRef!B237,C_130,23,FALSE),'Base Calendar'!J36)</f>
        <v>21</v>
      </c>
      <c r="K36" s="324">
        <f>IFERROR(VLOOKUP(GRef!B238,C_130,23,FALSE),'Base Calendar'!K36)</f>
        <v>22</v>
      </c>
      <c r="L36" s="146"/>
      <c r="M36" s="353">
        <f>IFERROR(VLOOKUP(GRef!B262,C_130,23,FALSE),'Base Calendar'!M36)</f>
        <v>18</v>
      </c>
      <c r="N36" s="353">
        <f>IFERROR(VLOOKUP(GRef!B263,C_130,23,FALSE),'Base Calendar'!N36)</f>
        <v>19</v>
      </c>
      <c r="O36" s="353">
        <f>IFERROR(VLOOKUP(GRef!B264,C_130,23,FALSE),'Base Calendar'!O36)</f>
        <v>20</v>
      </c>
      <c r="P36" s="353">
        <f>IFERROR(VLOOKUP(GRef!B265,C_130,23,FALSE),'Base Calendar'!P36)</f>
        <v>21</v>
      </c>
      <c r="Q36" s="354">
        <f>IFERROR(VLOOKUP(GRef!B266,C_130,23,FALSE),'Base Calendar'!Q36)</f>
        <v>22</v>
      </c>
    </row>
    <row r="37" spans="1:17" ht="12" customHeight="1" thickBot="1">
      <c r="A37" s="325">
        <f>IFERROR(VLOOKUP(GRef!B213,C_130,23,FALSE),'Base Calendar'!A37)</f>
        <v>28</v>
      </c>
      <c r="B37" s="325">
        <f>IFERROR(VLOOKUP(GRef!B214,C_130,23,FALSE),'Base Calendar'!B37)</f>
        <v>29</v>
      </c>
      <c r="C37" s="325">
        <f>IFERROR(VLOOKUP(GRef!B215,C_130,23,FALSE),'Base Calendar'!C37)</f>
        <v>30</v>
      </c>
      <c r="D37" s="325">
        <f>IFERROR(VLOOKUP(GRef!B216,C_130,23,FALSE),'Base Calendar'!D37)</f>
        <v>31</v>
      </c>
      <c r="E37" s="326" t="str">
        <f>IFERROR(VLOOKUP(GRef!B217,C_130,23,FALSE),'Base Calendar'!E37)</f>
        <v xml:space="preserve"> </v>
      </c>
      <c r="F37" s="157"/>
      <c r="G37" s="325">
        <f>IFERROR(VLOOKUP(GRef!B241,C_130,23,FALSE),'Base Calendar'!G37)</f>
        <v>25</v>
      </c>
      <c r="H37" s="325">
        <f>IFERROR(VLOOKUP(GRef!B242,C_130,23,FALSE),'Base Calendar'!H37)</f>
        <v>26</v>
      </c>
      <c r="I37" s="325">
        <f>IFERROR(VLOOKUP(GRef!B243,C_130,23,FALSE),'Base Calendar'!I37)</f>
        <v>27</v>
      </c>
      <c r="J37" s="325">
        <f>IFERROR(VLOOKUP(GRef!B244,C_130,23,FALSE),'Base Calendar'!J37)</f>
        <v>28</v>
      </c>
      <c r="K37" s="326">
        <f>IFERROR(VLOOKUP(GRef!B245,C_130,23,FALSE),'Base Calendar'!K37)</f>
        <v>0</v>
      </c>
      <c r="L37" s="146"/>
      <c r="M37" s="355">
        <f>IFERROR(VLOOKUP(GRef!B269,C_130,23,FALSE),'Base Calendar'!M37)</f>
        <v>25</v>
      </c>
      <c r="N37" s="325">
        <f>IFERROR(VLOOKUP(GRef!B270,C_130,23,FALSE),'Base Calendar'!N37)</f>
        <v>26</v>
      </c>
      <c r="O37" s="325">
        <f>IFERROR(VLOOKUP(GRef!B271,C_130,23,FALSE),'Base Calendar'!O37)</f>
        <v>27</v>
      </c>
      <c r="P37" s="325">
        <f>IFERROR(VLOOKUP(GRef!B272,C_130,23,FALSE),'Base Calendar'!P37)</f>
        <v>28</v>
      </c>
      <c r="Q37" s="326">
        <f>IFERROR(VLOOKUP(GRef!B273,C_130,23,FALSE),'Base Calendar'!Q37)</f>
        <v>29</v>
      </c>
    </row>
    <row r="38" spans="1:17" ht="12" customHeight="1">
      <c r="A38" s="152" t="s">
        <v>57</v>
      </c>
      <c r="B38" s="158" t="s">
        <v>1378</v>
      </c>
      <c r="C38" s="158"/>
      <c r="D38" s="158"/>
      <c r="E38" s="158"/>
      <c r="F38" s="159"/>
      <c r="G38" s="153">
        <v>18</v>
      </c>
      <c r="H38" s="161" t="s">
        <v>1399</v>
      </c>
      <c r="I38" s="161"/>
      <c r="J38" s="158"/>
      <c r="K38" s="158"/>
      <c r="L38" s="159"/>
      <c r="M38" s="164" t="s">
        <v>1404</v>
      </c>
      <c r="N38" s="161" t="s">
        <v>1393</v>
      </c>
      <c r="O38" s="158"/>
      <c r="P38" s="158"/>
      <c r="Q38" s="158"/>
    </row>
    <row r="39" spans="1:17" ht="12" customHeight="1">
      <c r="A39" s="164" t="s">
        <v>1403</v>
      </c>
      <c r="B39" s="158" t="s">
        <v>1393</v>
      </c>
      <c r="C39" s="158"/>
      <c r="D39" s="158"/>
      <c r="E39" s="158"/>
      <c r="F39" s="159"/>
      <c r="G39" s="151"/>
      <c r="H39" s="158"/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1399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IFERROR(VLOOKUP(GRef!B276,C_130,23,FALSE),'Base Calendar'!A45)</f>
        <v>1</v>
      </c>
      <c r="B45" s="124">
        <f>IFERROR(VLOOKUP(GRef!B277,C_130,23,FALSE),'Base Calendar'!B45)</f>
        <v>2</v>
      </c>
      <c r="C45" s="124">
        <f>IFERROR(VLOOKUP(GRef!B278,C_130,23,FALSE),'Base Calendar'!C45)</f>
        <v>3</v>
      </c>
      <c r="D45" s="124">
        <f>IFERROR(VLOOKUP(GRef!B279,C_130,23,FALSE),'Base Calendar'!D45)</f>
        <v>4</v>
      </c>
      <c r="E45" s="324">
        <f>IFERROR(VLOOKUP(GRef!B280,C_130,23,FALSE),'Base Calendar'!E45)</f>
        <v>5</v>
      </c>
      <c r="F45" s="139"/>
      <c r="G45" s="124">
        <f>IFERROR(VLOOKUP(GRef!B304,C_130,23,FALSE),'Base Calendar'!G45)</f>
        <v>0</v>
      </c>
      <c r="H45" s="124">
        <f>IFERROR(VLOOKUP(GRef!B305,C_130,23,FALSE),'Base Calendar'!H45)</f>
        <v>0</v>
      </c>
      <c r="I45" s="124">
        <f>IFERROR(VLOOKUP(GRef!B306,C_130,23,FALSE),'Base Calendar'!I45)</f>
        <v>1</v>
      </c>
      <c r="J45" s="124">
        <f>IFERROR(VLOOKUP(GRef!B307,C_130,23,FALSE),'Base Calendar'!J45)</f>
        <v>2</v>
      </c>
      <c r="K45" s="324">
        <f>IFERROR(VLOOKUP(GRef!B308,C_130,23,FALSE),'Base Calendar'!K45)</f>
        <v>3</v>
      </c>
      <c r="L45" s="146"/>
      <c r="M45" s="379">
        <f>IFERROR(VLOOKUP(GRef!B339,C_130,23,FALSE),'Base Calendar'!M45)</f>
        <v>3</v>
      </c>
      <c r="N45" s="379">
        <f>IFERROR(VLOOKUP(GRef!B340,C_130,23,FALSE),'Base Calendar'!N45)</f>
        <v>4</v>
      </c>
      <c r="O45" s="353">
        <f>IFERROR(VLOOKUP(GRef!B341,C_130,23,FALSE),'Base Calendar'!O45)</f>
        <v>5</v>
      </c>
      <c r="P45" s="353">
        <f>IFERROR(VLOOKUP(GRef!B342,C_130,23,FALSE),'Base Calendar'!P45)</f>
        <v>6</v>
      </c>
      <c r="Q45" s="354">
        <f>IFERROR(VLOOKUP(GRef!B343,C_130,23,FALSE),'Base Calendar'!Q45)</f>
        <v>7</v>
      </c>
    </row>
    <row r="46" spans="1:17" ht="12" customHeight="1">
      <c r="A46" s="124">
        <f>IFERROR(VLOOKUP(GRef!B283,C_130,23,FALSE),'Base Calendar'!A46)</f>
        <v>8</v>
      </c>
      <c r="B46" s="124">
        <f>IFERROR(VLOOKUP(GRef!B284,C_130,23,FALSE),'Base Calendar'!B46)</f>
        <v>9</v>
      </c>
      <c r="C46" s="124">
        <f>IFERROR(VLOOKUP(GRef!B285,C_130,23,FALSE),'Base Calendar'!C46)</f>
        <v>10</v>
      </c>
      <c r="D46" s="124">
        <f>IFERROR(VLOOKUP(GRef!B286,C_130,23,FALSE),'Base Calendar'!D46)</f>
        <v>11</v>
      </c>
      <c r="E46" s="324">
        <f>IFERROR(VLOOKUP(GRef!B287,C_130,23,FALSE),'Base Calendar'!E46)</f>
        <v>12</v>
      </c>
      <c r="F46" s="146"/>
      <c r="G46" s="124">
        <f>IFERROR(VLOOKUP(GRef!B311,C_130,23,FALSE),'Base Calendar'!G46)</f>
        <v>6</v>
      </c>
      <c r="H46" s="124">
        <f>IFERROR(VLOOKUP(GRef!B312,C_130,23,FALSE),'Base Calendar'!H46)</f>
        <v>7</v>
      </c>
      <c r="I46" s="124">
        <f>IFERROR(VLOOKUP(GRef!B313,C_130,23,FALSE),'Base Calendar'!I46)</f>
        <v>8</v>
      </c>
      <c r="J46" s="124">
        <f>IFERROR(VLOOKUP(GRef!B314,C_130,23,FALSE),'Base Calendar'!J46)</f>
        <v>9</v>
      </c>
      <c r="K46" s="324">
        <f>IFERROR(VLOOKUP(GRef!B315,C_130,23,FALSE),'Base Calendar'!K46)</f>
        <v>10</v>
      </c>
      <c r="L46" s="146"/>
      <c r="M46" s="353">
        <f>IFERROR(VLOOKUP(GRef!B346,C_130,23,FALSE),'Base Calendar'!M46)</f>
        <v>10</v>
      </c>
      <c r="N46" s="353">
        <f>IFERROR(VLOOKUP(GRef!B3463,C_130,23,FALSE),'Base Calendar'!N46)</f>
        <v>11</v>
      </c>
      <c r="O46" s="353">
        <f>IFERROR(VLOOKUP(GRef!B348,C_130,23,FALSE),'Base Calendar'!O46)</f>
        <v>12</v>
      </c>
      <c r="P46" s="353">
        <f>IFERROR(VLOOKUP(GRef!B349,C_130,23,FALSE),'Base Calendar'!P46)</f>
        <v>13</v>
      </c>
      <c r="Q46" s="354">
        <f>IFERROR(VLOOKUP(GRef!B350,C_130,23,FALSE),'Base Calendar'!Q46)</f>
        <v>14</v>
      </c>
    </row>
    <row r="47" spans="1:17" ht="12" customHeight="1">
      <c r="A47" s="124">
        <f>IFERROR(VLOOKUP(GRef!B290,C_130,23,FALSE),'Base Calendar'!A47)</f>
        <v>15</v>
      </c>
      <c r="B47" s="124">
        <f>IFERROR(VLOOKUP(GRef!B291,C_130,23,FALSE),'Base Calendar'!B47)</f>
        <v>16</v>
      </c>
      <c r="C47" s="124">
        <f>IFERROR(VLOOKUP(GRef!B292,C_130,23,FALSE),'Base Calendar'!C47)</f>
        <v>17</v>
      </c>
      <c r="D47" s="124">
        <f>IFERROR(VLOOKUP(GRef!B293,C_130,23,FALSE),'Base Calendar'!D47)</f>
        <v>18</v>
      </c>
      <c r="E47" s="354">
        <f>IFERROR(VLOOKUP(GRef!B294,C_130,23,FALSE),'Base Calendar'!E47)</f>
        <v>19</v>
      </c>
      <c r="F47" s="146"/>
      <c r="G47" s="124">
        <f>IFERROR(VLOOKUP(GRef!B318,C_130,23,FALSE),'Base Calendar'!G47)</f>
        <v>13</v>
      </c>
      <c r="H47" s="124">
        <f>IFERROR(VLOOKUP(GRef!B319,C_130,23,FALSE),'Base Calendar'!H47)</f>
        <v>14</v>
      </c>
      <c r="I47" s="124">
        <f>IFERROR(VLOOKUP(GRef!B320,C_130,23,FALSE),'Base Calendar'!I47)</f>
        <v>15</v>
      </c>
      <c r="J47" s="124">
        <f>IFERROR(VLOOKUP(GRef!B321,C_130,23,FALSE),'Base Calendar'!J47)</f>
        <v>16</v>
      </c>
      <c r="K47" s="324">
        <f>IFERROR(VLOOKUP(GRef!B322,C_130,23,FALSE),'Base Calendar'!K47)</f>
        <v>17</v>
      </c>
      <c r="L47" s="323"/>
      <c r="M47" s="353">
        <f>IFERROR(VLOOKUP(GRef!B353,C_130,23,FALSE),'Base Calendar'!M47)</f>
        <v>17</v>
      </c>
      <c r="N47" s="353">
        <f>IFERROR(VLOOKUP(GRef!B354,C_130,23,FALSE),'Base Calendar'!N47)</f>
        <v>18</v>
      </c>
      <c r="O47" s="353">
        <f>IFERROR(VLOOKUP(GRef!B355,C_130,23,FALSE),'Base Calendar'!O47)</f>
        <v>19</v>
      </c>
      <c r="P47" s="353">
        <f>IFERROR(VLOOKUP(GRef!B356,C_130,23,FALSE),'Base Calendar'!P47)</f>
        <v>20</v>
      </c>
      <c r="Q47" s="354">
        <f>IFERROR(VLOOKUP(GRef!B357,C_130,23,FALSE),'Base Calendar'!Q47)</f>
        <v>21</v>
      </c>
    </row>
    <row r="48" spans="1:17" ht="12" customHeight="1">
      <c r="A48" s="124">
        <f>IFERROR(VLOOKUP(GRef!B297,C_130,23,FALSE),'Base Calendar'!A48)</f>
        <v>22</v>
      </c>
      <c r="B48" s="124">
        <f>IFERROR(VLOOKUP(GRef!B298,C_130,23,FALSE),'Base Calendar'!B48)</f>
        <v>23</v>
      </c>
      <c r="C48" s="124">
        <f>IFERROR(VLOOKUP(GRef!B299,C_130,23,FALSE),'Base Calendar'!C48)</f>
        <v>24</v>
      </c>
      <c r="D48" s="124">
        <f>IFERROR(VLOOKUP(GRef!B300,C_130,23,FALSE),'Base Calendar'!D48)</f>
        <v>25</v>
      </c>
      <c r="E48" s="324">
        <f>IFERROR(VLOOKUP(GRef!B301,C_130,23,FALSE),'Base Calendar'!E48)</f>
        <v>26</v>
      </c>
      <c r="F48" s="146"/>
      <c r="G48" s="124">
        <f>IFERROR(VLOOKUP(GRef!B325,C_130,23,FALSE),'Base Calendar'!G48)</f>
        <v>20</v>
      </c>
      <c r="H48" s="124">
        <f>IFERROR(VLOOKUP(GRef!B326,C_130,23,FALSE),'Base Calendar'!H48)</f>
        <v>21</v>
      </c>
      <c r="I48" s="124">
        <f>IFERROR(VLOOKUP(GRef!B327,C_130,23,FALSE),'Base Calendar'!I48)</f>
        <v>22</v>
      </c>
      <c r="J48" s="124">
        <f>IFERROR(VLOOKUP(GRef!B328,C_130,23,FALSE),'Base Calendar'!J48)</f>
        <v>23</v>
      </c>
      <c r="K48" s="324">
        <f>IFERROR(VLOOKUP(GRef!B329,C_130,23,FALSE),'Base Calendar'!K48)</f>
        <v>24</v>
      </c>
      <c r="L48" s="146"/>
      <c r="M48" s="353">
        <f>IFERROR(VLOOKUP(GRef!B360,C_130,23,FALSE),'Base Calendar'!M48)</f>
        <v>24</v>
      </c>
      <c r="N48" s="353">
        <f>IFERROR(VLOOKUP(GRef!B361,C_130,23,FALSE),'Base Calendar'!N48)</f>
        <v>25</v>
      </c>
      <c r="O48" s="353">
        <f>IFERROR(VLOOKUP(GRef!B362,C_130,23,FALSE),'Base Calendar'!O48)</f>
        <v>26</v>
      </c>
      <c r="P48" s="353">
        <f>IFERROR(VLOOKUP(GRef!B363,C_130,23,FALSE),'Base Calendar'!P48)</f>
        <v>27</v>
      </c>
      <c r="Q48" s="354" t="str">
        <f>IFERROR(VLOOKUP(GRef!B364,C_130,23,FALSE),'Base Calendar'!Q48)</f>
        <v></v>
      </c>
    </row>
    <row r="49" spans="1:19" ht="12" customHeight="1" thickBot="1">
      <c r="A49" s="325">
        <f>IFERROR(VLOOKUP(GRef!B304,C_130,23,FALSE),'Base Calendar'!A49)</f>
        <v>29</v>
      </c>
      <c r="B49" s="325">
        <f>IFERROR(VLOOKUP(GRef!B305,C_130,23,FALSE),'Base Calendar'!B49)</f>
        <v>30</v>
      </c>
      <c r="C49" s="325" t="str">
        <f>IFERROR(VLOOKUP(GRef!B306,C_130,23,FALSE),'Base Calendar'!C49)</f>
        <v xml:space="preserve"> </v>
      </c>
      <c r="D49" s="325" t="str">
        <f>IFERROR(VLOOKUP(GRef!B307,C_130,23,FALSE),'Base Calendar'!D49)</f>
        <v xml:space="preserve"> </v>
      </c>
      <c r="E49" s="326" t="str">
        <f>IFERROR(VLOOKUP(GRef!B308,C_130,23,FALSE),'Base Calendar'!E49)</f>
        <v xml:space="preserve"> </v>
      </c>
      <c r="F49" s="146"/>
      <c r="G49" s="325" t="str">
        <f>IFERROR(VLOOKUP(GRef!B332,C_130,23,FALSE),'Base Calendar'!G49)</f>
        <v>●</v>
      </c>
      <c r="H49" s="325">
        <f>IFERROR(VLOOKUP(GRef!B333,C_130,23,FALSE),'Base Calendar'!H49)</f>
        <v>28</v>
      </c>
      <c r="I49" s="325">
        <f>IFERROR(VLOOKUP(GRef!B334,C_130,23,FALSE),'Base Calendar'!I49)</f>
        <v>29</v>
      </c>
      <c r="J49" s="350">
        <f>IFERROR(VLOOKUP(GRef!B335,C_130,23,FALSE),'Base Calendar'!J49)</f>
        <v>30</v>
      </c>
      <c r="K49" s="351">
        <f>IFERROR(VLOOKUP(GRef!B336,C_130,23,FALSE),'Base Calendar'!K49)</f>
        <v>31</v>
      </c>
      <c r="L49" s="169"/>
      <c r="M49" s="325">
        <f>IFERROR(VLOOKUP(GRef!B367,C_130,23,FALSE),'Base Calendar'!M49)</f>
        <v>0</v>
      </c>
      <c r="N49" s="325">
        <f>IFERROR(VLOOKUP(GRef!B368,C_130,23,FALSE),'Base Calendar'!N49)</f>
        <v>0</v>
      </c>
      <c r="O49" s="325">
        <f>IFERROR(VLOOKUP(GRef!B369,C_130,23,FALSE),'Base Calendar'!O49)</f>
        <v>0</v>
      </c>
      <c r="P49" s="325">
        <f>IFERROR(VLOOKUP(GRef!B370,C_130,23,FALSE),'Base Calendar'!P49)</f>
        <v>0</v>
      </c>
      <c r="Q49" s="326">
        <f>IFERROR(VLOOKUP(GRef!B371,C_130,23,FALSE),'Base Calendar'!Q49)</f>
        <v>0</v>
      </c>
    </row>
    <row r="50" spans="1:19" ht="12" customHeight="1">
      <c r="A50" s="164" t="s">
        <v>1405</v>
      </c>
      <c r="B50" s="158" t="s">
        <v>1399</v>
      </c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64" t="s">
        <v>1406</v>
      </c>
      <c r="N50" s="161" t="s">
        <v>1393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G51" s="161" t="s">
        <v>1390</v>
      </c>
      <c r="H51" s="161" t="s">
        <v>1412</v>
      </c>
      <c r="I51" s="158"/>
      <c r="J51" s="158"/>
      <c r="K51" s="158"/>
      <c r="L51" s="158"/>
      <c r="M51" s="153">
        <v>28</v>
      </c>
      <c r="N51" s="153" t="s">
        <v>1407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208" t="s">
        <v>98</v>
      </c>
      <c r="C54" s="173" t="s">
        <v>5</v>
      </c>
      <c r="D54" s="158" t="s">
        <v>3</v>
      </c>
      <c r="E54" s="158"/>
      <c r="F54" s="158"/>
      <c r="G54" s="158"/>
    </row>
    <row r="55" spans="1:19" ht="12" customHeight="1">
      <c r="A55" s="171"/>
      <c r="B55" s="357"/>
      <c r="C55" s="173" t="s">
        <v>1391</v>
      </c>
      <c r="D55" s="151" t="s">
        <v>1408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2" customHeight="1">
      <c r="A56" s="171"/>
      <c r="B56" s="358"/>
      <c r="C56" s="173" t="s">
        <v>1391</v>
      </c>
      <c r="D56" s="158" t="s">
        <v>1399</v>
      </c>
      <c r="E56" s="158"/>
      <c r="F56" s="158"/>
      <c r="G56" s="158"/>
      <c r="H56" s="171"/>
      <c r="I56" s="159"/>
      <c r="J56" s="176"/>
      <c r="K56" s="129"/>
      <c r="M56" s="174"/>
      <c r="N56" s="174"/>
      <c r="O56" s="174"/>
      <c r="P56" s="174"/>
    </row>
    <row r="57" spans="1:19" ht="14.25">
      <c r="K57" s="129"/>
    </row>
    <row r="58" spans="1:19" s="177" customFormat="1" ht="12" customHeight="1"/>
    <row r="59" spans="1:19" s="180" customFormat="1" ht="12" customHeight="1">
      <c r="A59" s="178" t="s">
        <v>41</v>
      </c>
      <c r="B59" s="179"/>
      <c r="C59" s="179"/>
      <c r="D59" s="179"/>
      <c r="E59" s="179"/>
      <c r="F59" s="179"/>
      <c r="G59" s="179"/>
      <c r="H59" s="178"/>
      <c r="I59" s="179"/>
      <c r="J59" s="178"/>
      <c r="K59" s="129"/>
      <c r="L59" s="179"/>
      <c r="M59" s="179"/>
      <c r="N59" s="179"/>
      <c r="O59" s="179"/>
      <c r="P59" s="179"/>
      <c r="Q59" s="179"/>
    </row>
    <row r="60" spans="1:19" ht="14.25">
      <c r="E60" s="178"/>
      <c r="I60" s="178"/>
      <c r="K60" s="129"/>
    </row>
    <row r="61" spans="1:19" ht="14.25">
      <c r="K61" s="129"/>
    </row>
    <row r="62" spans="1:19" ht="14.25">
      <c r="D62" s="181" t="s">
        <v>41</v>
      </c>
      <c r="E62" s="181"/>
      <c r="F62" s="181"/>
      <c r="G62" s="181"/>
      <c r="H62" s="181"/>
      <c r="I62" s="181"/>
      <c r="J62" s="181"/>
      <c r="K62" s="129"/>
      <c r="L62" s="181"/>
      <c r="M62" s="181"/>
      <c r="N62" s="181"/>
      <c r="O62" s="181"/>
      <c r="P62" s="181"/>
      <c r="Q62" s="181"/>
      <c r="R62" s="181"/>
      <c r="S62" s="181"/>
    </row>
    <row r="63" spans="1:19" ht="14.25">
      <c r="K63" s="129"/>
    </row>
    <row r="64" spans="1:19" ht="14.25">
      <c r="K64" s="129"/>
    </row>
  </sheetData>
  <sheetProtection algorithmName="SHA-512" hashValue="jfWnoJoZHtz0eRsC9O8nOrrkEHIgZ8gUUfDqWboxtzV4LrhW7lD2YjPyQZaQ+qtUbsXOIOoz9CzT2GTtUK2z3A==" saltValue="PMAOCVzOgP15n38WUTmjzQ==" spinCount="100000" sheet="1" objects="1" scenarios="1" selectLockedCells="1" selectUnlockedCells="1"/>
  <autoFilter ref="A1:S6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47" priority="7" stopIfTrue="1" operator="equal">
      <formula>0</formula>
    </cfRule>
  </conditionalFormatting>
  <conditionalFormatting sqref="A9:Q13">
    <cfRule type="cellIs" dxfId="146" priority="4" stopIfTrue="1" operator="equal">
      <formula>0</formula>
    </cfRule>
    <cfRule type="cellIs" dxfId="145" priority="5" stopIfTrue="1" operator="equal">
      <formula>15.5</formula>
    </cfRule>
    <cfRule type="cellIs" dxfId="144" priority="6" stopIfTrue="1" operator="equal">
      <formula>0</formula>
    </cfRule>
  </conditionalFormatting>
  <conditionalFormatting sqref="A21:Q25">
    <cfRule type="cellIs" dxfId="143" priority="3" stopIfTrue="1" operator="equal">
      <formula>0</formula>
    </cfRule>
  </conditionalFormatting>
  <conditionalFormatting sqref="A33:Q37">
    <cfRule type="cellIs" dxfId="142" priority="2" stopIfTrue="1" operator="equal">
      <formula>0</formula>
    </cfRule>
  </conditionalFormatting>
  <conditionalFormatting sqref="A45:Q49">
    <cfRule type="cellIs" dxfId="141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GRef!G1</f>
        <v>140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GRef!G376</f>
        <v>230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IFERROR(VLOOKUP(GRef!B3,C_140,21,FALSE),'Base Calendar'!A9)</f>
        <v>2</v>
      </c>
      <c r="B9" s="124">
        <f>IFERROR(VLOOKUP(GRef!B4,C_140,21,FALSE),'Base Calendar'!B9)</f>
        <v>3</v>
      </c>
      <c r="C9" s="124">
        <f>IFERROR(VLOOKUP(GRef!B5,C_140,21,FALSE),'Base Calendar'!C9)</f>
        <v>4</v>
      </c>
      <c r="D9" s="124">
        <f>IFERROR(VLOOKUP(GRef!B6,C_140,21,FALSE),'Base Calendar'!D9)</f>
        <v>5</v>
      </c>
      <c r="E9" s="324">
        <f>IFERROR(VLOOKUP(GRef!B7,C_140,21,FALSE),'Base Calendar'!E9)</f>
        <v>6</v>
      </c>
      <c r="F9" s="146"/>
      <c r="G9" s="124">
        <f>IFERROR(VLOOKUP(GRef!B31,C_140,21,FALSE),'Base Calendar'!G9)</f>
        <v>0</v>
      </c>
      <c r="H9" s="124">
        <f>IFERROR(VLOOKUP(GRef!B32,C_140,21,FALSE),'Base Calendar'!H9)</f>
        <v>0</v>
      </c>
      <c r="I9" s="124">
        <f>IFERROR(VLOOKUP(GRef!B33,C_140,21,FALSE),'Base Calendar'!I9)</f>
        <v>1</v>
      </c>
      <c r="J9" s="124">
        <f>IFERROR(VLOOKUP(GRef!B34,C_140,21,FALSE),'Base Calendar'!J9)</f>
        <v>2</v>
      </c>
      <c r="K9" s="324">
        <f>IFERROR(VLOOKUP(GRef!B35,C_140,21,FALSE),'Base Calendar'!K9)</f>
        <v>3</v>
      </c>
      <c r="L9" s="146"/>
      <c r="M9" s="124" t="str">
        <f>IFERROR(VLOOKUP(GRef!B66,C_140,21,FALSE),'Base Calendar'!M9)</f>
        <v>●</v>
      </c>
      <c r="N9" s="124">
        <f>IFERROR(VLOOKUP(GRef!B67,C_140,21,FALSE),'Base Calendar'!N9)</f>
        <v>4</v>
      </c>
      <c r="O9" s="124">
        <f>IFERROR(VLOOKUP(GRef!B68,C_140,21,FALSE),'Base Calendar'!O9)</f>
        <v>5</v>
      </c>
      <c r="P9" s="124">
        <f>IFERROR(VLOOKUP(GRef!B69,C_140,21,FALSE),'Base Calendar'!P9)</f>
        <v>6</v>
      </c>
      <c r="Q9" s="324">
        <f>IFERROR(VLOOKUP(GRef!B70,C_140,21,FALSE),'Base Calendar'!Q9)</f>
        <v>7</v>
      </c>
      <c r="S9" s="147"/>
    </row>
    <row r="10" spans="1:19" ht="12" customHeight="1">
      <c r="A10" s="124" t="str">
        <f>IFERROR(VLOOKUP(GRef!B10,C_140,21,FALSE),'Base Calendar'!A10)</f>
        <v></v>
      </c>
      <c r="B10" s="124">
        <f>IFERROR(VLOOKUP(GRef!B11,C_140,21,FALSE),'Base Calendar'!B10)</f>
        <v>10</v>
      </c>
      <c r="C10" s="124">
        <f>IFERROR(VLOOKUP(GRef!B12,C_140,21,FALSE),'Base Calendar'!C10)</f>
        <v>11</v>
      </c>
      <c r="D10" s="124">
        <f>IFERROR(VLOOKUP(GRef!B13,C_140,21,FALSE),'Base Calendar'!D10)</f>
        <v>12</v>
      </c>
      <c r="E10" s="324" t="str">
        <f>IFERROR(VLOOKUP(GRef!B14,C_140,21,FALSE),'Base Calendar'!E10)</f>
        <v>◯</v>
      </c>
      <c r="F10" s="323"/>
      <c r="G10" s="124">
        <f>IFERROR(VLOOKUP(GRef!B38,C_140,21,FALSE),'Base Calendar'!G10)</f>
        <v>6</v>
      </c>
      <c r="H10" s="124">
        <f>IFERROR(VLOOKUP(GRef!B39,C_140,21,FALSE),'Base Calendar'!H10)</f>
        <v>7</v>
      </c>
      <c r="I10" s="124">
        <f>IFERROR(VLOOKUP(GRef!B40,C_140,21,FALSE),'Base Calendar'!I10)</f>
        <v>8</v>
      </c>
      <c r="J10" s="124">
        <f>IFERROR(VLOOKUP(GRef!B41,C_140,21,FALSE),'Base Calendar'!J10)</f>
        <v>9</v>
      </c>
      <c r="K10" s="324">
        <f>IFERROR(VLOOKUP(GRef!B42,C_140,21,FALSE),'Base Calendar'!K10)</f>
        <v>10</v>
      </c>
      <c r="L10" s="146"/>
      <c r="M10" s="124">
        <f>IFERROR(VLOOKUP(GRef!B73,C_140,21,FALSE),'Base Calendar'!M10)</f>
        <v>10</v>
      </c>
      <c r="N10" s="124">
        <f>IFERROR(VLOOKUP(GRef!B74,C_140,21,FALSE),'Base Calendar'!N10)</f>
        <v>11</v>
      </c>
      <c r="O10" s="124">
        <f>IFERROR(VLOOKUP(GRef!B75,C_140,21,FALSE),'Base Calendar'!O10)</f>
        <v>12</v>
      </c>
      <c r="P10" s="124">
        <f>IFERROR(VLOOKUP(GRef!B76,C_140,21,FALSE),'Base Calendar'!P10)</f>
        <v>13</v>
      </c>
      <c r="Q10" s="324">
        <f>IFERROR(VLOOKUP(GRef!B77,C_140,21,FALSE),'Base Calendar'!Q10)</f>
        <v>14</v>
      </c>
    </row>
    <row r="11" spans="1:19" ht="12" customHeight="1">
      <c r="A11" s="124">
        <f>IFERROR(VLOOKUP(GRef!B17,C_140,21,FALSE),'Base Calendar'!A11)</f>
        <v>16</v>
      </c>
      <c r="B11" s="124">
        <f>IFERROR(VLOOKUP(GRef!B18,C_140,21,FALSE),'Base Calendar'!B11)</f>
        <v>17</v>
      </c>
      <c r="C11" s="124">
        <f>IFERROR(VLOOKUP(GRef!B19,C_140,21,FALSE),'Base Calendar'!C11)</f>
        <v>18</v>
      </c>
      <c r="D11" s="124">
        <f>IFERROR(VLOOKUP(GRef!B20,C_140,21,FALSE),'Base Calendar'!D11)</f>
        <v>19</v>
      </c>
      <c r="E11" s="324" t="str">
        <f>IFERROR(VLOOKUP(GRef!B21,C_140,21,FALSE),'Base Calendar'!E11)</f>
        <v>◯</v>
      </c>
      <c r="F11" s="146"/>
      <c r="G11" s="124">
        <f>IFERROR(VLOOKUP(GRef!B45,C_140,21,FALSE),'Base Calendar'!G11)</f>
        <v>13</v>
      </c>
      <c r="H11" s="124">
        <f>IFERROR(VLOOKUP(GRef!B46,C_140,21,FALSE),'Base Calendar'!H11)</f>
        <v>14</v>
      </c>
      <c r="I11" s="124">
        <f>IFERROR(VLOOKUP(GRef!B47,C_140,21,FALSE),'Base Calendar'!I11)</f>
        <v>15</v>
      </c>
      <c r="J11" s="124">
        <f>IFERROR(VLOOKUP(GRef!B48,C_140,21,FALSE),'Base Calendar'!J11)</f>
        <v>16</v>
      </c>
      <c r="K11" s="324">
        <f>IFERROR(VLOOKUP(GRef!B49,C_140,21,FALSE),'Base Calendar'!K11)</f>
        <v>17</v>
      </c>
      <c r="L11" s="146"/>
      <c r="M11" s="124">
        <f>IFERROR(VLOOKUP(GRef!B80,C_140,21,FALSE),'Base Calendar'!M11)</f>
        <v>17</v>
      </c>
      <c r="N11" s="124">
        <f>IFERROR(VLOOKUP(GRef!B81,C_140,21,FALSE),'Base Calendar'!N11)</f>
        <v>18</v>
      </c>
      <c r="O11" s="124">
        <f>IFERROR(VLOOKUP(GRef!B82,C_140,21,FALSE),'Base Calendar'!O11)</f>
        <v>19</v>
      </c>
      <c r="P11" s="124">
        <f>IFERROR(VLOOKUP(GRef!B83,C_140,21,FALSE),'Base Calendar'!P11)</f>
        <v>20</v>
      </c>
      <c r="Q11" s="324">
        <f>IFERROR(VLOOKUP(GRef!B84,C_140,21,FALSE),'Base Calendar'!Q11)</f>
        <v>21</v>
      </c>
    </row>
    <row r="12" spans="1:19" ht="12" customHeight="1">
      <c r="A12" s="124">
        <f>IFERROR(VLOOKUP(GRef!B24,C_140,21,FALSE),'Base Calendar'!A12)</f>
        <v>23</v>
      </c>
      <c r="B12" s="124">
        <f>IFERROR(VLOOKUP(GRef!B25,C_140,21,FALSE),'Base Calendar'!B12)</f>
        <v>24</v>
      </c>
      <c r="C12" s="124">
        <f>IFERROR(VLOOKUP(GRef!B26,C_140,21,FALSE),'Base Calendar'!C12)</f>
        <v>25</v>
      </c>
      <c r="D12" s="124">
        <f>IFERROR(VLOOKUP(GRef!B27,C_140,21,FALSE),'Base Calendar'!D12)</f>
        <v>26</v>
      </c>
      <c r="E12" s="324" t="str">
        <f>IFERROR(VLOOKUP(GRef!B28,C_140,21,FALSE),'Base Calendar'!E12)</f>
        <v>◯</v>
      </c>
      <c r="F12" s="146"/>
      <c r="G12" s="124">
        <f>IFERROR(VLOOKUP(GRef!B52,C_140,21,FALSE),'Base Calendar'!G12)</f>
        <v>20</v>
      </c>
      <c r="H12" s="124">
        <f>IFERROR(VLOOKUP(GRef!B53,C_140,21,FALSE),'Base Calendar'!H12)</f>
        <v>21</v>
      </c>
      <c r="I12" s="124">
        <f>IFERROR(VLOOKUP(GRef!B54,C_140,21,FALSE),'Base Calendar'!I12)</f>
        <v>22</v>
      </c>
      <c r="J12" s="124">
        <f>IFERROR(VLOOKUP(GRef!B55,C_140,21,FALSE),'Base Calendar'!J12)</f>
        <v>23</v>
      </c>
      <c r="K12" s="324">
        <f>IFERROR(VLOOKUP(GRef!B56,C_140,21,FALSE),'Base Calendar'!K12)</f>
        <v>24</v>
      </c>
      <c r="L12" s="146"/>
      <c r="M12" s="124">
        <f>IFERROR(VLOOKUP(GRef!B87,C_140,21,FALSE),'Base Calendar'!M12)</f>
        <v>24</v>
      </c>
      <c r="N12" s="124">
        <f>IFERROR(VLOOKUP(GRef!B88,C_140,21,FALSE),'Base Calendar'!N12)</f>
        <v>25</v>
      </c>
      <c r="O12" s="124">
        <f>IFERROR(VLOOKUP(GRef!B89,C_140,21,FALSE),'Base Calendar'!O12)</f>
        <v>26</v>
      </c>
      <c r="P12" s="124">
        <f>IFERROR(VLOOKUP(GRef!B90,C_140,21,FALSE),'Base Calendar'!P12)</f>
        <v>27</v>
      </c>
      <c r="Q12" s="324">
        <f>IFERROR(VLOOKUP(GRef!B91,C_140,21,FALSE),'Base Calendar'!Q12)</f>
        <v>28</v>
      </c>
    </row>
    <row r="13" spans="1:19" ht="12" customHeight="1" thickBot="1">
      <c r="A13" s="325">
        <f>IFERROR(VLOOKUP(GRef!B31,C_140,21,FALSE),'Base Calendar'!A13)</f>
        <v>30</v>
      </c>
      <c r="B13" s="325">
        <f>IFERROR(VLOOKUP(GRef!B32,C_140,21,FALSE),'Base Calendar'!B13)</f>
        <v>31</v>
      </c>
      <c r="C13" s="325">
        <f>IFERROR(VLOOKUP(GRef!B33,C_140,21,FALSE),'Base Calendar'!C13)</f>
        <v>0</v>
      </c>
      <c r="D13" s="325">
        <f>IFERROR(VLOOKUP(GRef!B34,C_140,21,FALSE),'Base Calendar'!D13)</f>
        <v>0</v>
      </c>
      <c r="E13" s="326">
        <f>IFERROR(VLOOKUP(GRef!B35,C_140,21,FALSE),'Base Calendar'!E13)</f>
        <v>0</v>
      </c>
      <c r="F13" s="146"/>
      <c r="G13" s="325">
        <f>IFERROR(VLOOKUP(GRef!B59,C_140,21,FALSE),'Base Calendar'!G13)</f>
        <v>27</v>
      </c>
      <c r="H13" s="325">
        <f>IFERROR(VLOOKUP(GRef!B60,C_140,21,FALSE),'Base Calendar'!H13)</f>
        <v>28</v>
      </c>
      <c r="I13" s="325">
        <f>IFERROR(VLOOKUP(GRef!B61,C_140,21,FALSE),'Base Calendar'!I13)</f>
        <v>29</v>
      </c>
      <c r="J13" s="325">
        <f>IFERROR(VLOOKUP(GRef!B62,C_140,21,FALSE),'Base Calendar'!J13)</f>
        <v>30</v>
      </c>
      <c r="K13" s="326">
        <f>IFERROR(VLOOKUP(GRef!B63,C_140,21,FALSE),'Base Calendar'!K13)</f>
        <v>31</v>
      </c>
      <c r="L13" s="146"/>
      <c r="M13" s="325">
        <f>IFERROR(VLOOKUP(GRef!B94,C_140,21,FALSE),'Base Calendar'!M13)</f>
        <v>0</v>
      </c>
      <c r="N13" s="325">
        <f>IFERROR(VLOOKUP(GRef!B95,C_140,21,FALSE),'Base Calendar'!N13)</f>
        <v>0</v>
      </c>
      <c r="O13" s="325">
        <f>IFERROR(VLOOKUP(GRef!B96,C_140,21,FALSE),'Base Calendar'!O13)</f>
        <v>0</v>
      </c>
      <c r="P13" s="325">
        <f>IFERROR(VLOOKUP(GRef!B97,C_140,21,FALSE),'Base Calendar'!P13)</f>
        <v>0</v>
      </c>
      <c r="Q13" s="326">
        <f>IFERROR(VLOOKUP(GRef!B98,C_140,21,FALSE),'Base Calendar'!Q13)</f>
        <v>0</v>
      </c>
    </row>
    <row r="14" spans="1:19" ht="12" customHeight="1">
      <c r="A14" s="148">
        <f>DAY(GRef!G377)</f>
        <v>9</v>
      </c>
      <c r="B14" s="149" t="s">
        <v>28</v>
      </c>
      <c r="C14" s="149"/>
      <c r="D14" s="149"/>
      <c r="E14" s="149"/>
      <c r="F14" s="149"/>
      <c r="G14" s="150"/>
      <c r="H14" s="151"/>
      <c r="I14" s="149"/>
      <c r="J14" s="149"/>
      <c r="K14" s="149"/>
      <c r="L14" s="149"/>
      <c r="M14" s="149">
        <v>3</v>
      </c>
      <c r="N14" s="149" t="s">
        <v>1409</v>
      </c>
      <c r="O14" s="149"/>
      <c r="P14" s="149"/>
      <c r="Q14" s="149"/>
    </row>
    <row r="15" spans="1:19" ht="12" customHeight="1">
      <c r="A15" s="152" t="s">
        <v>130</v>
      </c>
      <c r="B15" s="152" t="s">
        <v>44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 t="s">
        <v>129</v>
      </c>
      <c r="B16" s="151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IFERROR(VLOOKUP(GRef!B94,C_140,21,FALSE),'Base Calendar'!A21)</f>
        <v>1</v>
      </c>
      <c r="B21" s="124">
        <f>IFERROR(VLOOKUP(GRef!B95,C_140,21,FALSE),'Base Calendar'!B21)</f>
        <v>2</v>
      </c>
      <c r="C21" s="124">
        <f>IFERROR(VLOOKUP(GRef!B96,C_140,21,FALSE),'Base Calendar'!C21)</f>
        <v>3</v>
      </c>
      <c r="D21" s="124">
        <f>IFERROR(VLOOKUP(GRef!B97,C_140,21,FALSE),'Base Calendar'!D21)</f>
        <v>4</v>
      </c>
      <c r="E21" s="324">
        <f>IFERROR(VLOOKUP(GRef!B98,C_140,21,FALSE),'Base Calendar'!E21)</f>
        <v>5</v>
      </c>
      <c r="F21" s="146"/>
      <c r="G21" s="124" t="str">
        <f>IFERROR(VLOOKUP(GRef!B122,C_140,21,FALSE),'Base Calendar'!G21)</f>
        <v xml:space="preserve"> </v>
      </c>
      <c r="H21" s="124">
        <f>IFERROR(VLOOKUP(GRef!B123,C_140,21,FALSE),'Base Calendar'!H21)</f>
        <v>0</v>
      </c>
      <c r="I21" s="124">
        <f>IFERROR(VLOOKUP(GRef!B124,C_140,21,FALSE),'Base Calendar'!I21)</f>
        <v>0</v>
      </c>
      <c r="J21" s="124">
        <f>IFERROR(VLOOKUP(GRef!B125,C_140,21,FALSE),'Base Calendar'!J21)</f>
        <v>1</v>
      </c>
      <c r="K21" s="324">
        <f>IFERROR(VLOOKUP(GRef!B126,C_140,21,FALSE),'Base Calendar'!K21)</f>
        <v>2</v>
      </c>
      <c r="L21" s="146"/>
      <c r="M21" s="124">
        <f>IFERROR(VLOOKUP(GRef!B157,C_140,21,FALSE),'Base Calendar'!M21)</f>
        <v>3</v>
      </c>
      <c r="N21" s="124">
        <f>IFERROR(VLOOKUP(GRef!B158,C_140,21,FALSE),'Base Calendar'!N21)</f>
        <v>4</v>
      </c>
      <c r="O21" s="124">
        <f>IFERROR(VLOOKUP(GRef!B159,C_140,21,FALSE),'Base Calendar'!O21)</f>
        <v>5</v>
      </c>
      <c r="P21" s="124">
        <f>IFERROR(VLOOKUP(GRef!B160,C_140,21,FALSE),'Base Calendar'!P21)</f>
        <v>6</v>
      </c>
      <c r="Q21" s="324">
        <f>IFERROR(VLOOKUP(GRef!B161,C_140,21,FALSE),'Base Calendar'!Q21)</f>
        <v>7</v>
      </c>
    </row>
    <row r="22" spans="1:17" ht="12" customHeight="1">
      <c r="A22" s="124">
        <f>IFERROR(VLOOKUP(GRef!B101,C_140,21,FALSE),'Base Calendar'!A22)</f>
        <v>8</v>
      </c>
      <c r="B22" s="124">
        <f>IFERROR(VLOOKUP(GRef!B102,C_140,21,FALSE),'Base Calendar'!B22)</f>
        <v>9</v>
      </c>
      <c r="C22" s="124">
        <f>IFERROR(VLOOKUP(GRef!B103,C_140,21,FALSE),'Base Calendar'!C22)</f>
        <v>10</v>
      </c>
      <c r="D22" s="124">
        <f>IFERROR(VLOOKUP(GRef!B104,C_140,21,FALSE),'Base Calendar'!D22)</f>
        <v>11</v>
      </c>
      <c r="E22" s="324">
        <f>IFERROR(VLOOKUP(GRef!B105,C_140,21,FALSE),'Base Calendar'!E22)</f>
        <v>12</v>
      </c>
      <c r="F22" s="146"/>
      <c r="G22" s="124">
        <f>IFERROR(VLOOKUP(GRef!B129,C_140,21,FALSE),'Base Calendar'!G22)</f>
        <v>5</v>
      </c>
      <c r="H22" s="124">
        <f>IFERROR(VLOOKUP(GRef!B130,C_140,21,FALSE),'Base Calendar'!H22)</f>
        <v>6</v>
      </c>
      <c r="I22" s="124">
        <f>IFERROR(VLOOKUP(GRef!B131,C_140,21,FALSE),'Base Calendar'!I22)</f>
        <v>7</v>
      </c>
      <c r="J22" s="124">
        <f>IFERROR(VLOOKUP(GRef!B132,C_140,21,FALSE),'Base Calendar'!J22)</f>
        <v>8</v>
      </c>
      <c r="K22" s="324">
        <f>IFERROR(VLOOKUP(GRef!B133,C_140,21,FALSE),'Base Calendar'!K22)</f>
        <v>9</v>
      </c>
      <c r="L22" s="146"/>
      <c r="M22" s="124">
        <f>IFERROR(VLOOKUP(GRef!B164,C_140,21,FALSE),'Base Calendar'!M22)</f>
        <v>10</v>
      </c>
      <c r="N22" s="124">
        <f>IFERROR(VLOOKUP(GRef!B165,C_140,21,FALSE),'Base Calendar'!N22)</f>
        <v>11</v>
      </c>
      <c r="O22" s="124">
        <f>IFERROR(VLOOKUP(GRef!B166,C_140,21,FALSE),'Base Calendar'!O22)</f>
        <v>12</v>
      </c>
      <c r="P22" s="124">
        <f>IFERROR(VLOOKUP(GRef!B167,C_140,21,FALSE),'Base Calendar'!P22)</f>
        <v>13</v>
      </c>
      <c r="Q22" s="324">
        <f>IFERROR(VLOOKUP(GRef!B168,C_140,21,FALSE),'Base Calendar'!Q22)</f>
        <v>14</v>
      </c>
    </row>
    <row r="23" spans="1:17" ht="12" customHeight="1">
      <c r="A23" s="124">
        <f>IFERROR(VLOOKUP(GRef!B108,C_140,21,FALSE),'Base Calendar'!A23)</f>
        <v>15</v>
      </c>
      <c r="B23" s="124">
        <f>IFERROR(VLOOKUP(GRef!B109,C_140,21,FALSE),'Base Calendar'!B23)</f>
        <v>16</v>
      </c>
      <c r="C23" s="124">
        <f>IFERROR(VLOOKUP(GRef!B110,C_140,21,FALSE),'Base Calendar'!C23)</f>
        <v>17</v>
      </c>
      <c r="D23" s="124">
        <f>IFERROR(VLOOKUP(GRef!B111,C_140,21,FALSE),'Base Calendar'!D23)</f>
        <v>18</v>
      </c>
      <c r="E23" s="324">
        <f>IFERROR(VLOOKUP(GRef!B112,C_140,21,FALSE),'Base Calendar'!E23)</f>
        <v>19</v>
      </c>
      <c r="F23" s="146"/>
      <c r="G23" s="124">
        <f>IFERROR(VLOOKUP(GRef!B136,C_140,21,FALSE),'Base Calendar'!G23)</f>
        <v>12</v>
      </c>
      <c r="H23" s="124">
        <f>IFERROR(VLOOKUP(GRef!B137,C_140,21,FALSE),'Base Calendar'!H23)</f>
        <v>13</v>
      </c>
      <c r="I23" s="124">
        <f>IFERROR(VLOOKUP(GRef!B138,C_140,21,FALSE),'Base Calendar'!I23)</f>
        <v>14</v>
      </c>
      <c r="J23" s="124">
        <f>IFERROR(VLOOKUP(GRef!B139,C_140,21,FALSE),'Base Calendar'!J23)</f>
        <v>15</v>
      </c>
      <c r="K23" s="324">
        <f>IFERROR(VLOOKUP(GRef!B140,C_140,21,FALSE),'Base Calendar'!K23)</f>
        <v>16</v>
      </c>
      <c r="L23" s="146"/>
      <c r="M23" s="124">
        <f>IFERROR(VLOOKUP(GRef!B171,C_140,21,FALSE),'Base Calendar'!M23)</f>
        <v>17</v>
      </c>
      <c r="N23" s="124">
        <f>IFERROR(VLOOKUP(GRef!B172,C_140,21,FALSE),'Base Calendar'!N23)</f>
        <v>18</v>
      </c>
      <c r="O23" s="124">
        <f>IFERROR(VLOOKUP(GRef!B173,C_140,21,FALSE),'Base Calendar'!O23)</f>
        <v>19</v>
      </c>
      <c r="P23" s="124">
        <f>IFERROR(VLOOKUP(GRef!B174,C_140,21,FALSE),'Base Calendar'!P23)</f>
        <v>20</v>
      </c>
      <c r="Q23" s="324">
        <f>IFERROR(VLOOKUP(GRef!B175,C_140,21,FALSE),'Base Calendar'!Q23)</f>
        <v>21</v>
      </c>
    </row>
    <row r="24" spans="1:17" ht="12" customHeight="1">
      <c r="A24" s="124">
        <f>IFERROR(VLOOKUP(GRef!B115,C_140,21,FALSE),'Base Calendar'!A24)</f>
        <v>22</v>
      </c>
      <c r="B24" s="124">
        <f>IFERROR(VLOOKUP(GRef!B116,C_140,21,FALSE),'Base Calendar'!B24)</f>
        <v>23</v>
      </c>
      <c r="C24" s="124">
        <f>IFERROR(VLOOKUP(GRef!B117,C_140,21,FALSE),'Base Calendar'!C24)</f>
        <v>24</v>
      </c>
      <c r="D24" s="124">
        <f>IFERROR(VLOOKUP(GRef!B118,C_140,21,FALSE),'Base Calendar'!D24)</f>
        <v>25</v>
      </c>
      <c r="E24" s="324">
        <f>IFERROR(VLOOKUP(GRef!B119,C_140,21,FALSE),'Base Calendar'!E24)</f>
        <v>26</v>
      </c>
      <c r="F24" s="146"/>
      <c r="G24" s="124" t="str">
        <f>IFERROR(VLOOKUP(GRef!B143,C_140,21,FALSE),'Base Calendar'!G24)</f>
        <v>◯</v>
      </c>
      <c r="H24" s="124" t="str">
        <f>IFERROR(VLOOKUP(GRef!B144,C_140,21,FALSE),'Base Calendar'!H24)</f>
        <v>◯</v>
      </c>
      <c r="I24" s="124" t="str">
        <f>IFERROR(VLOOKUP(GRef!B145,C_140,21,FALSE),'Base Calendar'!I24)</f>
        <v>◯</v>
      </c>
      <c r="J24" s="124" t="str">
        <f>IFERROR(VLOOKUP(GRef!B146,C_140,21,FALSE),'Base Calendar'!J24)</f>
        <v>●</v>
      </c>
      <c r="K24" s="324" t="str">
        <f>IFERROR(VLOOKUP(GRef!B147,C_140,21,FALSE),'Base Calendar'!K24)</f>
        <v>●</v>
      </c>
      <c r="L24" s="146"/>
      <c r="M24" s="124" t="str">
        <f>IFERROR(VLOOKUP(GRef!B178,C_140,21,FALSE),'Base Calendar'!M24)</f>
        <v>◯</v>
      </c>
      <c r="N24" s="124" t="str">
        <f>IFERROR(VLOOKUP(GRef!B179,C_140,21,FALSE),'Base Calendar'!N24)</f>
        <v>●</v>
      </c>
      <c r="O24" s="124" t="str">
        <f>IFERROR(VLOOKUP(GRef!B180,C_140,21,FALSE),'Base Calendar'!O24)</f>
        <v>◯</v>
      </c>
      <c r="P24" s="124" t="str">
        <f>IFERROR(VLOOKUP(GRef!B181,C_140,21,FALSE),'Base Calendar'!P24)</f>
        <v>◯</v>
      </c>
      <c r="Q24" s="324" t="str">
        <f>IFERROR(VLOOKUP(GRef!B182,C_140,21,FALSE),'Base Calendar'!Q24)</f>
        <v>◯</v>
      </c>
    </row>
    <row r="25" spans="1:17" ht="12" customHeight="1" thickBot="1">
      <c r="A25" s="325">
        <f>IFERROR(VLOOKUP(GRef!B122,C_140,21,FALSE),'Base Calendar'!A25)</f>
        <v>29</v>
      </c>
      <c r="B25" s="325">
        <f>IFERROR(VLOOKUP(GRef!B123,C_140,21,FALSE),'Base Calendar'!B25)</f>
        <v>30</v>
      </c>
      <c r="C25" s="325">
        <f>IFERROR(VLOOKUP(GRef!B124,C_140,21,FALSE),'Base Calendar'!C25)</f>
        <v>31</v>
      </c>
      <c r="D25" s="325">
        <f>IFERROR(VLOOKUP(GRef!B125,C_140,21,FALSE),'Base Calendar'!D25)</f>
        <v>0</v>
      </c>
      <c r="E25" s="326">
        <f>IFERROR(VLOOKUP(GRef!B126,C_140,21,FALSE),'Base Calendar'!E25)</f>
        <v>0</v>
      </c>
      <c r="F25" s="157"/>
      <c r="G25" s="325">
        <f>IFERROR(VLOOKUP(GRef!B150,C_140,21,FALSE),'Base Calendar'!G25)</f>
        <v>26</v>
      </c>
      <c r="H25" s="325">
        <f>IFERROR(VLOOKUP(GRef!B151,C_140,21,FALSE),'Base Calendar'!H25)</f>
        <v>27</v>
      </c>
      <c r="I25" s="325">
        <f>IFERROR(VLOOKUP(GRef!B152,C_140,21,FALSE),'Base Calendar'!I25)</f>
        <v>28</v>
      </c>
      <c r="J25" s="325">
        <f>IFERROR(VLOOKUP(GRef!B153,C_140,21,FALSE),'Base Calendar'!J25)</f>
        <v>29</v>
      </c>
      <c r="K25" s="326">
        <f>IFERROR(VLOOKUP(GRef!B154,C_140,21,FALSE),'Base Calendar'!K25)</f>
        <v>30</v>
      </c>
      <c r="L25" s="146"/>
      <c r="M25" s="325" t="str">
        <f>IFERROR(VLOOKUP(GRef!B185,C_140,21,FALSE),'Base Calendar'!M25)</f>
        <v>◯</v>
      </c>
      <c r="N25" s="325">
        <f>IFERROR(VLOOKUP(GRef!I44,C_140,21,FALSE),'Base Calendar'!N25)</f>
        <v>0</v>
      </c>
      <c r="O25" s="325">
        <f>IFERROR(VLOOKUP(GRef!I45,C_140,21,FALSE),'Base Calendar'!O25)</f>
        <v>0</v>
      </c>
      <c r="P25" s="325">
        <f>IFERROR(VLOOKUP(GRef!I46,C_140,21,FALSE),'Base Calendar'!P25)</f>
        <v>0</v>
      </c>
      <c r="Q25" s="326">
        <f>IFERROR(VLOOKUP(GRef!I47,C_140,21,FALSE),'Base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IFERROR(VLOOKUP(GRef!B186,C_140,21,FALSE),'Base Calendar'!B33)</f>
        <v>●</v>
      </c>
      <c r="C33" s="124" t="str">
        <f>IFERROR(VLOOKUP(GRef!B187,C_140,21,FALSE),'Base Calendar'!C33)</f>
        <v>◯</v>
      </c>
      <c r="D33" s="124" t="str">
        <f>IFERROR(VLOOKUP(GRef!B188,C_140,21,FALSE),'Base Calendar'!D33)</f>
        <v>◯</v>
      </c>
      <c r="E33" s="324" t="str">
        <f>IFERROR(VLOOKUP(GRef!B189,C_140,21,FALSE),'Base Calendar'!E33)</f>
        <v>◯</v>
      </c>
      <c r="F33" s="146"/>
      <c r="G33" s="124" t="str">
        <f>IFERROR(VLOOKUP(GRef!B213,C_140,21,FALSE),'Base Calendar'!G33)</f>
        <v xml:space="preserve"> </v>
      </c>
      <c r="H33" s="124" t="str">
        <f>IFERROR(VLOOKUP(GRef!B214,C_140,21,FALSE),'Base Calendar'!H33)</f>
        <v xml:space="preserve"> </v>
      </c>
      <c r="I33" s="124">
        <f>IFERROR(VLOOKUP(GRef!B215,C_140,21,FALSE),'Base Calendar'!I33)</f>
        <v>0</v>
      </c>
      <c r="J33" s="124">
        <f>IFERROR(VLOOKUP(GRef!B216,C_140,21,FALSE),'Base Calendar'!J33)</f>
        <v>0</v>
      </c>
      <c r="K33" s="324">
        <f>IFERROR(VLOOKUP(GRef!B217,C_140,21,FALSE),'Base Calendar'!K33)</f>
        <v>1</v>
      </c>
      <c r="L33" s="146"/>
      <c r="M33" s="124">
        <f>IFERROR(VLOOKUP(GRef!B241,C_140,21,FALSE),'Base Calendar'!M33)</f>
        <v>0</v>
      </c>
      <c r="N33" s="124" t="str">
        <f>IFERROR(VLOOKUP(GRef!B242,C_140,21,FALSE),'Base Calendar'!N33)</f>
        <v xml:space="preserve"> </v>
      </c>
      <c r="O33" s="124">
        <f>IFERROR(VLOOKUP(GRef!B243,C_140,21,FALSE),'Base Calendar'!O33)</f>
        <v>0</v>
      </c>
      <c r="P33" s="124">
        <f>IFERROR(VLOOKUP(GRef!B244,C_140,21,FALSE),'Base Calendar'!P33)</f>
        <v>0</v>
      </c>
      <c r="Q33" s="324">
        <f>IFERROR(VLOOKUP(GRef!B245,C_140,21,FALSE),'Base Calendar'!Q33)</f>
        <v>1</v>
      </c>
    </row>
    <row r="34" spans="1:17" ht="12" customHeight="1">
      <c r="A34" s="124">
        <f>IFERROR(VLOOKUP(GRef!B192,C_140,21,FALSE),'Base Calendar'!A34)</f>
        <v>7</v>
      </c>
      <c r="B34" s="124">
        <f>IFERROR(VLOOKUP(GRef!B193,C_140,21,FALSE),'Base Calendar'!B34)</f>
        <v>8</v>
      </c>
      <c r="C34" s="124">
        <f>IFERROR(VLOOKUP(GRef!B194,C_140,21,FALSE),'Base Calendar'!C34)</f>
        <v>9</v>
      </c>
      <c r="D34" s="124">
        <f>IFERROR(VLOOKUP(GRef!B195,C_140,21,FALSE),'Base Calendar'!D34)</f>
        <v>10</v>
      </c>
      <c r="E34" s="324">
        <f>IFERROR(VLOOKUP(GRef!B196,C_140,21,FALSE),'Base Calendar'!E34)</f>
        <v>11</v>
      </c>
      <c r="F34" s="146"/>
      <c r="G34" s="124">
        <f>IFERROR(VLOOKUP(GRef!B220,C_140,21,FALSE),'Base Calendar'!G34)</f>
        <v>4</v>
      </c>
      <c r="H34" s="124">
        <f>IFERROR(VLOOKUP(GRef!B221,C_140,21,FALSE),'Base Calendar'!H34)</f>
        <v>5</v>
      </c>
      <c r="I34" s="124">
        <f>IFERROR(VLOOKUP(GRef!B222,C_140,21,FALSE),'Base Calendar'!I34)</f>
        <v>6</v>
      </c>
      <c r="J34" s="124">
        <f>IFERROR(VLOOKUP(GRef!B223,C_140,21,FALSE),'Base Calendar'!J34)</f>
        <v>7</v>
      </c>
      <c r="K34" s="324">
        <f>IFERROR(VLOOKUP(GRef!B224,C_140,21,FALSE),'Base Calendar'!K34)</f>
        <v>8</v>
      </c>
      <c r="L34" s="146"/>
      <c r="M34" s="124">
        <f>IFERROR(VLOOKUP(GRef!B248,C_140,21,FALSE),'Base Calendar'!M34)</f>
        <v>4</v>
      </c>
      <c r="N34" s="124">
        <f>IFERROR(VLOOKUP(GRef!B249,C_140,21,FALSE),'Base Calendar'!N34)</f>
        <v>5</v>
      </c>
      <c r="O34" s="124">
        <f>IFERROR(VLOOKUP(GRef!B250,C_140,21,FALSE),'Base Calendar'!O34)</f>
        <v>6</v>
      </c>
      <c r="P34" s="124">
        <f>IFERROR(VLOOKUP(GRef!B251,C_140,21,FALSE),'Base Calendar'!P34)</f>
        <v>7</v>
      </c>
      <c r="Q34" s="324">
        <f>IFERROR(VLOOKUP(GRef!B252,C_140,21,FALSE),'Base Calendar'!Q34)</f>
        <v>8</v>
      </c>
    </row>
    <row r="35" spans="1:17" ht="12" customHeight="1">
      <c r="A35" s="124">
        <f>IFERROR(VLOOKUP(GRef!B199,C_140,21,FALSE),'Base Calendar'!A35)</f>
        <v>14</v>
      </c>
      <c r="B35" s="124">
        <f>IFERROR(VLOOKUP(GRef!B200,C_140,21,FALSE),'Base Calendar'!B35)</f>
        <v>15</v>
      </c>
      <c r="C35" s="124">
        <f>IFERROR(VLOOKUP(GRef!B201,C_140,21,FALSE),'Base Calendar'!C35)</f>
        <v>16</v>
      </c>
      <c r="D35" s="124">
        <f>IFERROR(VLOOKUP(GRef!B202,C_140,21,FALSE),'Base Calendar'!D35)</f>
        <v>17</v>
      </c>
      <c r="E35" s="324">
        <f>IFERROR(VLOOKUP(GRef!B203,C_140,21,FALSE),'Base Calendar'!E35)</f>
        <v>18</v>
      </c>
      <c r="F35" s="146"/>
      <c r="G35" s="124">
        <f>IFERROR(VLOOKUP(GRef!B227,C_140,21,FALSE),'Base Calendar'!G35)</f>
        <v>11</v>
      </c>
      <c r="H35" s="124">
        <f>IFERROR(VLOOKUP(GRef!B228,C_140,21,FALSE),'Base Calendar'!H35)</f>
        <v>12</v>
      </c>
      <c r="I35" s="124">
        <f>IFERROR(VLOOKUP(GRef!B229,C_140,21,FALSE),'Base Calendar'!I35)</f>
        <v>13</v>
      </c>
      <c r="J35" s="124">
        <f>IFERROR(VLOOKUP(GRef!B230,C_140,21,FALSE),'Base Calendar'!J35)</f>
        <v>14</v>
      </c>
      <c r="K35" s="324">
        <f>IFERROR(VLOOKUP(GRef!B231,C_140,21,FALSE),'Base Calendar'!K35)</f>
        <v>15</v>
      </c>
      <c r="L35" s="146"/>
      <c r="M35" s="124">
        <f>IFERROR(VLOOKUP(GRef!B255,C_140,21,FALSE),'Base Calendar'!M35)</f>
        <v>11</v>
      </c>
      <c r="N35" s="124">
        <f>IFERROR(VLOOKUP(GRef!B256,C_140,21,FALSE),'Base Calendar'!N35)</f>
        <v>12</v>
      </c>
      <c r="O35" s="124">
        <f>IFERROR(VLOOKUP(GRef!B257,C_140,21,FALSE),'Base Calendar'!O35)</f>
        <v>13</v>
      </c>
      <c r="P35" s="124">
        <f>IFERROR(VLOOKUP(GRef!B258,C_140,21,FALSE),'Base Calendar'!P35)</f>
        <v>14</v>
      </c>
      <c r="Q35" s="324">
        <f>IFERROR(VLOOKUP(GRef!B259,C_140,21,FALSE),'Base Calendar'!Q35)</f>
        <v>15</v>
      </c>
    </row>
    <row r="36" spans="1:17" ht="12" customHeight="1">
      <c r="A36" s="124" t="str">
        <f>IFERROR(VLOOKUP(GRef!B206,C_140,21,FALSE),'Base Calendar'!A36)</f>
        <v>◯</v>
      </c>
      <c r="B36" s="124">
        <f>IFERROR(VLOOKUP(GRef!B207,C_140,21,FALSE),'Base Calendar'!B36)</f>
        <v>22</v>
      </c>
      <c r="C36" s="124">
        <f>IFERROR(VLOOKUP(GRef!B208,C_140,21,FALSE),'Base Calendar'!C36)</f>
        <v>23</v>
      </c>
      <c r="D36" s="124">
        <f>IFERROR(VLOOKUP(GRef!B209,C_140,21,FALSE),'Base Calendar'!D36)</f>
        <v>24</v>
      </c>
      <c r="E36" s="324">
        <f>IFERROR(VLOOKUP(GRef!B210,C_140,21,FALSE),'Base Calendar'!E36)</f>
        <v>25</v>
      </c>
      <c r="F36" s="146"/>
      <c r="G36" s="124">
        <f>IFERROR(VLOOKUP(GRef!B234,C_140,21,FALSE),'Base Calendar'!G36)</f>
        <v>18</v>
      </c>
      <c r="H36" s="124">
        <f>IFERROR(VLOOKUP(GRef!B235,C_140,21,FALSE),'Base Calendar'!H36)</f>
        <v>19</v>
      </c>
      <c r="I36" s="124">
        <f>IFERROR(VLOOKUP(GRef!B236,C_140,21,FALSE),'Base Calendar'!I36)</f>
        <v>20</v>
      </c>
      <c r="J36" s="124">
        <f>IFERROR(VLOOKUP(GRef!B237,C_140,21,FALSE),'Base Calendar'!J36)</f>
        <v>21</v>
      </c>
      <c r="K36" s="324">
        <f>IFERROR(VLOOKUP(GRef!B238,C_140,21,FALSE),'Base Calendar'!K36)</f>
        <v>22</v>
      </c>
      <c r="L36" s="146"/>
      <c r="M36" s="124" t="str">
        <f>IFERROR(VLOOKUP(GRef!B262,C_140,21,FALSE),'Base Calendar'!M36)</f>
        <v>◯</v>
      </c>
      <c r="N36" s="124" t="str">
        <f>IFERROR(VLOOKUP(GRef!B263,C_140,21,FALSE),'Base Calendar'!N36)</f>
        <v>◯</v>
      </c>
      <c r="O36" s="124" t="str">
        <f>IFERROR(VLOOKUP(GRef!B264,C_140,21,FALSE),'Base Calendar'!O36)</f>
        <v>◯</v>
      </c>
      <c r="P36" s="124" t="str">
        <f>IFERROR(VLOOKUP(GRef!B265,C_140,21,FALSE),'Base Calendar'!P36)</f>
        <v>◯</v>
      </c>
      <c r="Q36" s="324" t="str">
        <f>IFERROR(VLOOKUP(GRef!B266,C_140,21,FALSE),'Base Calendar'!Q36)</f>
        <v>◯</v>
      </c>
    </row>
    <row r="37" spans="1:17" ht="12" customHeight="1" thickBot="1">
      <c r="A37" s="325">
        <f>IFERROR(VLOOKUP(GRef!B213,C_140,21,FALSE),'Base Calendar'!A37)</f>
        <v>28</v>
      </c>
      <c r="B37" s="325">
        <f>IFERROR(VLOOKUP(GRef!B214,C_140,21,FALSE),'Base Calendar'!B37)</f>
        <v>29</v>
      </c>
      <c r="C37" s="325">
        <f>IFERROR(VLOOKUP(GRef!B215,C_140,21,FALSE),'Base Calendar'!C37)</f>
        <v>30</v>
      </c>
      <c r="D37" s="325">
        <f>IFERROR(VLOOKUP(GRef!B216,C_140,21,FALSE),'Base Calendar'!D37)</f>
        <v>31</v>
      </c>
      <c r="E37" s="326" t="str">
        <f>IFERROR(VLOOKUP(GRef!B217,C_140,21,FALSE),'Base Calendar'!E37)</f>
        <v xml:space="preserve"> </v>
      </c>
      <c r="F37" s="157"/>
      <c r="G37" s="325">
        <f>IFERROR(VLOOKUP(GRef!B241,C_140,21,FALSE),'Base Calendar'!G37)</f>
        <v>25</v>
      </c>
      <c r="H37" s="325">
        <f>IFERROR(VLOOKUP(GRef!B242,C_140,21,FALSE),'Base Calendar'!H37)</f>
        <v>26</v>
      </c>
      <c r="I37" s="325">
        <f>IFERROR(VLOOKUP(GRef!B243,C_140,21,FALSE),'Base Calendar'!I37)</f>
        <v>27</v>
      </c>
      <c r="J37" s="325">
        <f>IFERROR(VLOOKUP(GRef!B244,C_140,21,FALSE),'Base Calendar'!J37)</f>
        <v>28</v>
      </c>
      <c r="K37" s="326">
        <f>IFERROR(VLOOKUP(GRef!B245,C_140,21,FALSE),'Base Calendar'!K37)</f>
        <v>0</v>
      </c>
      <c r="L37" s="146"/>
      <c r="M37" s="325">
        <f>IFERROR(VLOOKUP(GRef!B269,C_140,21,FALSE),'Base Calendar'!M37)</f>
        <v>25</v>
      </c>
      <c r="N37" s="325">
        <f>IFERROR(VLOOKUP(GRef!B270,C_140,21,FALSE),'Base Calendar'!N37)</f>
        <v>26</v>
      </c>
      <c r="O37" s="325">
        <f>IFERROR(VLOOKUP(GRef!B271,C_140,21,FALSE),'Base Calendar'!O37)</f>
        <v>27</v>
      </c>
      <c r="P37" s="325">
        <f>IFERROR(VLOOKUP(GRef!B272,C_140,21,FALSE),'Base Calendar'!P37)</f>
        <v>28</v>
      </c>
      <c r="Q37" s="326">
        <f>IFERROR(VLOOKUP(GRef!B273,C_140,21,FALSE),'Base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/>
      <c r="H38" s="161"/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IFERROR(VLOOKUP(GRef!B276,C_140,21,FALSE),'Base Calendar'!A45)</f>
        <v>1</v>
      </c>
      <c r="B45" s="124">
        <f>IFERROR(VLOOKUP(GRef!B277,C_140,21,FALSE),'Base Calendar'!B45)</f>
        <v>2</v>
      </c>
      <c r="C45" s="124">
        <f>IFERROR(VLOOKUP(GRef!B278,C_140,21,FALSE),'Base Calendar'!C45)</f>
        <v>3</v>
      </c>
      <c r="D45" s="124">
        <f>IFERROR(VLOOKUP(GRef!B279,C_140,21,FALSE),'Base Calendar'!D45)</f>
        <v>4</v>
      </c>
      <c r="E45" s="324">
        <f>IFERROR(VLOOKUP(GRef!B280,C_140,21,FALSE),'Base Calendar'!E45)</f>
        <v>5</v>
      </c>
      <c r="F45" s="139"/>
      <c r="G45" s="124">
        <f>IFERROR(VLOOKUP(GRef!B304,C_140,21,FALSE),'Base Calendar'!G45)</f>
        <v>0</v>
      </c>
      <c r="H45" s="124">
        <f>IFERROR(VLOOKUP(GRef!B305,C_140,21,FALSE),'Base Calendar'!H45)</f>
        <v>0</v>
      </c>
      <c r="I45" s="124">
        <f>IFERROR(VLOOKUP(GRef!B306,C_140,21,FALSE),'Base Calendar'!I45)</f>
        <v>1</v>
      </c>
      <c r="J45" s="124">
        <f>IFERROR(VLOOKUP(GRef!B307,C_140,21,FALSE),'Base Calendar'!J45)</f>
        <v>2</v>
      </c>
      <c r="K45" s="324">
        <f>IFERROR(VLOOKUP(GRef!B308,C_140,21,FALSE),'Base Calendar'!K45)</f>
        <v>3</v>
      </c>
      <c r="L45" s="146"/>
      <c r="M45" s="124">
        <f>IFERROR(VLOOKUP(GRef!B339,C_140,21,FALSE),'Base Calendar'!M45)</f>
        <v>3</v>
      </c>
      <c r="N45" s="124">
        <f>IFERROR(VLOOKUP(GRef!B340,C_140,21,FALSE),'Base Calendar'!N45)</f>
        <v>4</v>
      </c>
      <c r="O45" s="124">
        <f>IFERROR(VLOOKUP(GRef!B341,C_140,21,FALSE),'Base Calendar'!O45)</f>
        <v>5</v>
      </c>
      <c r="P45" s="124">
        <f>IFERROR(VLOOKUP(GRef!B342,C_140,21,FALSE),'Base Calendar'!P45)</f>
        <v>6</v>
      </c>
      <c r="Q45" s="324">
        <f>IFERROR(VLOOKUP(GRef!B343,C_140,21,FALSE),'Base Calendar'!Q45)</f>
        <v>7</v>
      </c>
    </row>
    <row r="46" spans="1:17" ht="12" customHeight="1">
      <c r="A46" s="124">
        <f>IFERROR(VLOOKUP(GRef!B283,C_140,21,FALSE),'Base Calendar'!A46)</f>
        <v>8</v>
      </c>
      <c r="B46" s="124">
        <f>IFERROR(VLOOKUP(GRef!B284,C_140,21,FALSE),'Base Calendar'!B46)</f>
        <v>9</v>
      </c>
      <c r="C46" s="124">
        <f>IFERROR(VLOOKUP(GRef!B285,C_140,21,FALSE),'Base Calendar'!C46)</f>
        <v>10</v>
      </c>
      <c r="D46" s="124">
        <f>IFERROR(VLOOKUP(GRef!B286,C_140,21,FALSE),'Base Calendar'!D46)</f>
        <v>11</v>
      </c>
      <c r="E46" s="324">
        <f>IFERROR(VLOOKUP(GRef!B287,C_140,21,FALSE),'Base Calendar'!E46)</f>
        <v>12</v>
      </c>
      <c r="F46" s="146"/>
      <c r="G46" s="124">
        <f>IFERROR(VLOOKUP(GRef!B311,C_140,21,FALSE),'Base Calendar'!G46)</f>
        <v>6</v>
      </c>
      <c r="H46" s="124">
        <f>IFERROR(VLOOKUP(GRef!B312,C_140,21,FALSE),'Base Calendar'!H46)</f>
        <v>7</v>
      </c>
      <c r="I46" s="124">
        <f>IFERROR(VLOOKUP(GRef!B313,C_140,21,FALSE),'Base Calendar'!I46)</f>
        <v>8</v>
      </c>
      <c r="J46" s="124">
        <f>IFERROR(VLOOKUP(GRef!B314,C_140,21,FALSE),'Base Calendar'!J46)</f>
        <v>9</v>
      </c>
      <c r="K46" s="324">
        <f>IFERROR(VLOOKUP(GRef!B315,C_140,21,FALSE),'Base Calendar'!K46)</f>
        <v>10</v>
      </c>
      <c r="L46" s="146"/>
      <c r="M46" s="124">
        <f>IFERROR(VLOOKUP(GRef!B346,C_140,21,FALSE),'Base Calendar'!M46)</f>
        <v>10</v>
      </c>
      <c r="N46" s="124">
        <f>IFERROR(VLOOKUP(GRef!B3463,C_140,21,FALSE),'Base Calendar'!N46)</f>
        <v>11</v>
      </c>
      <c r="O46" s="124">
        <f>IFERROR(VLOOKUP(GRef!B348,C_140,21,FALSE),'Base Calendar'!O46)</f>
        <v>12</v>
      </c>
      <c r="P46" s="124">
        <f>IFERROR(VLOOKUP(GRef!B349,C_140,21,FALSE),'Base Calendar'!P46)</f>
        <v>13</v>
      </c>
      <c r="Q46" s="324">
        <f>IFERROR(VLOOKUP(GRef!B350,C_140,21,FALSE),'Base Calendar'!Q46)</f>
        <v>14</v>
      </c>
    </row>
    <row r="47" spans="1:17" ht="12" customHeight="1">
      <c r="A47" s="124">
        <f>IFERROR(VLOOKUP(GRef!B290,C_140,21,FALSE),'Base Calendar'!A47)</f>
        <v>15</v>
      </c>
      <c r="B47" s="124">
        <f>IFERROR(VLOOKUP(GRef!B291,C_140,21,FALSE),'Base Calendar'!B47)</f>
        <v>16</v>
      </c>
      <c r="C47" s="124">
        <f>IFERROR(VLOOKUP(GRef!B292,C_140,21,FALSE),'Base Calendar'!C47)</f>
        <v>17</v>
      </c>
      <c r="D47" s="124">
        <f>IFERROR(VLOOKUP(GRef!B293,C_140,21,FALSE),'Base Calendar'!D47)</f>
        <v>18</v>
      </c>
      <c r="E47" s="324">
        <f>IFERROR(VLOOKUP(GRef!B294,C_140,21,FALSE),'Base Calendar'!E47)</f>
        <v>19</v>
      </c>
      <c r="F47" s="146"/>
      <c r="G47" s="124">
        <f>IFERROR(VLOOKUP(GRef!B318,C_140,21,FALSE),'Base Calendar'!G47)</f>
        <v>13</v>
      </c>
      <c r="H47" s="124">
        <f>IFERROR(VLOOKUP(GRef!B319,C_140,21,FALSE),'Base Calendar'!H47)</f>
        <v>14</v>
      </c>
      <c r="I47" s="124">
        <f>IFERROR(VLOOKUP(GRef!B320,C_140,21,FALSE),'Base Calendar'!I47)</f>
        <v>15</v>
      </c>
      <c r="J47" s="124">
        <f>IFERROR(VLOOKUP(GRef!B321,C_140,21,FALSE),'Base Calendar'!J47)</f>
        <v>16</v>
      </c>
      <c r="K47" s="324">
        <f>IFERROR(VLOOKUP(GRef!B322,C_140,21,FALSE),'Base Calendar'!K47)</f>
        <v>17</v>
      </c>
      <c r="L47" s="323"/>
      <c r="M47" s="124">
        <f>IFERROR(VLOOKUP(GRef!B353,C_140,21,FALSE),'Base Calendar'!M47)</f>
        <v>17</v>
      </c>
      <c r="N47" s="124" t="str">
        <f>IFERROR(VLOOKUP(GRef!B354,C_140,21,FALSE),'Base Calendar'!N47)</f>
        <v></v>
      </c>
      <c r="O47" s="124">
        <f>IFERROR(VLOOKUP(GRef!B355,C_140,21,FALSE),'Base Calendar'!O47)</f>
        <v>19</v>
      </c>
      <c r="P47" s="124">
        <f>IFERROR(VLOOKUP(GRef!B356,C_140,21,FALSE),'Base Calendar'!P47)</f>
        <v>20</v>
      </c>
      <c r="Q47" s="324">
        <f>IFERROR(VLOOKUP(GRef!B357,C_140,21,FALSE),'Base Calendar'!Q47)</f>
        <v>21</v>
      </c>
    </row>
    <row r="48" spans="1:17" ht="12" customHeight="1">
      <c r="A48" s="124">
        <f>IFERROR(VLOOKUP(GRef!B297,C_140,21,FALSE),'Base Calendar'!A48)</f>
        <v>22</v>
      </c>
      <c r="B48" s="124">
        <f>IFERROR(VLOOKUP(GRef!B298,C_140,21,FALSE),'Base Calendar'!B48)</f>
        <v>23</v>
      </c>
      <c r="C48" s="124">
        <f>IFERROR(VLOOKUP(GRef!B299,C_140,21,FALSE),'Base Calendar'!C48)</f>
        <v>24</v>
      </c>
      <c r="D48" s="124">
        <f>IFERROR(VLOOKUP(GRef!B300,C_140,21,FALSE),'Base Calendar'!D48)</f>
        <v>25</v>
      </c>
      <c r="E48" s="324">
        <f>IFERROR(VLOOKUP(GRef!B301,C_140,21,FALSE),'Base Calendar'!E48)</f>
        <v>26</v>
      </c>
      <c r="F48" s="146"/>
      <c r="G48" s="124">
        <f>IFERROR(VLOOKUP(GRef!B325,C_140,21,FALSE),'Base Calendar'!G48)</f>
        <v>20</v>
      </c>
      <c r="H48" s="124">
        <f>IFERROR(VLOOKUP(GRef!B326,C_140,21,FALSE),'Base Calendar'!H48)</f>
        <v>21</v>
      </c>
      <c r="I48" s="124">
        <f>IFERROR(VLOOKUP(GRef!B327,C_140,21,FALSE),'Base Calendar'!I48)</f>
        <v>22</v>
      </c>
      <c r="J48" s="124">
        <f>IFERROR(VLOOKUP(GRef!B328,C_140,21,FALSE),'Base Calendar'!J48)</f>
        <v>23</v>
      </c>
      <c r="K48" s="324">
        <f>IFERROR(VLOOKUP(GRef!B329,C_140,21,FALSE),'Base Calendar'!K48)</f>
        <v>24</v>
      </c>
      <c r="L48" s="146"/>
      <c r="M48" s="124">
        <f>IFERROR(VLOOKUP(GRef!B360,C_140,21,FALSE),'Base Calendar'!M48)</f>
        <v>24</v>
      </c>
      <c r="N48" s="124">
        <f>IFERROR(VLOOKUP(GRef!B361,C_140,21,FALSE),'Base Calendar'!N48)</f>
        <v>25</v>
      </c>
      <c r="O48" s="124">
        <f>IFERROR(VLOOKUP(GRef!B362,C_140,21,FALSE),'Base Calendar'!O48)</f>
        <v>26</v>
      </c>
      <c r="P48" s="124">
        <f>IFERROR(VLOOKUP(GRef!B363,C_140,21,FALSE),'Base Calendar'!P48)</f>
        <v>27</v>
      </c>
      <c r="Q48" s="324">
        <f>IFERROR(VLOOKUP(GRef!B364,C_140,21,FALSE),'Base Calendar'!Q48)</f>
        <v>28</v>
      </c>
    </row>
    <row r="49" spans="1:19" ht="12" customHeight="1" thickBot="1">
      <c r="A49" s="325">
        <f>IFERROR(VLOOKUP(GRef!B304,C_140,21,FALSE),'Base Calendar'!A49)</f>
        <v>29</v>
      </c>
      <c r="B49" s="325">
        <f>IFERROR(VLOOKUP(GRef!B305,C_140,21,FALSE),'Base Calendar'!B49)</f>
        <v>30</v>
      </c>
      <c r="C49" s="325" t="str">
        <f>IFERROR(VLOOKUP(GRef!B306,C_140,21,FALSE),'Base Calendar'!C49)</f>
        <v xml:space="preserve"> </v>
      </c>
      <c r="D49" s="325" t="str">
        <f>IFERROR(VLOOKUP(GRef!B307,C_140,21,FALSE),'Base Calendar'!D49)</f>
        <v xml:space="preserve"> </v>
      </c>
      <c r="E49" s="326" t="str">
        <f>IFERROR(VLOOKUP(GRef!B308,C_140,21,FALSE),'Base Calendar'!E49)</f>
        <v xml:space="preserve"> </v>
      </c>
      <c r="F49" s="146"/>
      <c r="G49" s="325" t="str">
        <f>IFERROR(VLOOKUP(GRef!B332,C_140,21,FALSE),'Base Calendar'!G49)</f>
        <v>●</v>
      </c>
      <c r="H49" s="325">
        <f>IFERROR(VLOOKUP(GRef!B333,C_140,21,FALSE),'Base Calendar'!H49)</f>
        <v>28</v>
      </c>
      <c r="I49" s="325">
        <f>IFERROR(VLOOKUP(GRef!B334,C_140,21,FALSE),'Base Calendar'!I49)</f>
        <v>29</v>
      </c>
      <c r="J49" s="325">
        <f>IFERROR(VLOOKUP(GRef!B335,C_140,21,FALSE),'Base Calendar'!J49)</f>
        <v>30</v>
      </c>
      <c r="K49" s="326">
        <f>IFERROR(VLOOKUP(GRef!B336,C_140,21,FALSE),'Base Calendar'!K49)</f>
        <v>31</v>
      </c>
      <c r="L49" s="169"/>
      <c r="M49" s="325">
        <f>IFERROR(VLOOKUP(GRef!B367,C_140,21,FALSE),'Base Calendar'!M49)</f>
        <v>0</v>
      </c>
      <c r="N49" s="325">
        <f>IFERROR(VLOOKUP(GRef!B368,C_140,21,FALSE),'Base Calendar'!N49)</f>
        <v>0</v>
      </c>
      <c r="O49" s="325">
        <f>IFERROR(VLOOKUP(GRef!B369,C_140,21,FALSE),'Base Calendar'!O49)</f>
        <v>0</v>
      </c>
      <c r="P49" s="325">
        <f>IFERROR(VLOOKUP(GRef!B370,C_140,21,FALSE),'Base Calendar'!P49)</f>
        <v>0</v>
      </c>
      <c r="Q49" s="326">
        <f>IFERROR(VLOOKUP(GRef!B371,C_140,21,FALSE),'Base Calendar'!Q49)</f>
        <v>0</v>
      </c>
    </row>
    <row r="50" spans="1:19" ht="12" customHeight="1">
      <c r="A50" s="164"/>
      <c r="B50" s="158"/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DAY(GRef!G378)</f>
        <v>18</v>
      </c>
      <c r="N50" s="158" t="s">
        <v>39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uaq7Urf929FjQVmuDqfoLqYCdu8vh5VRkNlzNL9272JJZB6YOvOztQ7dcENaYhx+VRQA8+bXS+wRszai9W8GZQ==" saltValue="KzQnY3Ixgl/lQiHMmMDnzw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40" priority="7" stopIfTrue="1" operator="equal">
      <formula>0</formula>
    </cfRule>
  </conditionalFormatting>
  <conditionalFormatting sqref="A9:Q13">
    <cfRule type="cellIs" dxfId="139" priority="4" stopIfTrue="1" operator="equal">
      <formula>0</formula>
    </cfRule>
    <cfRule type="cellIs" dxfId="138" priority="5" stopIfTrue="1" operator="equal">
      <formula>15.5</formula>
    </cfRule>
    <cfRule type="cellIs" dxfId="137" priority="6" stopIfTrue="1" operator="equal">
      <formula>0</formula>
    </cfRule>
  </conditionalFormatting>
  <conditionalFormatting sqref="A21:Q25">
    <cfRule type="cellIs" dxfId="136" priority="3" stopIfTrue="1" operator="equal">
      <formula>0</formula>
    </cfRule>
  </conditionalFormatting>
  <conditionalFormatting sqref="A33:Q37">
    <cfRule type="cellIs" dxfId="135" priority="2" stopIfTrue="1" operator="equal">
      <formula>0</formula>
    </cfRule>
  </conditionalFormatting>
  <conditionalFormatting sqref="A45:Q49">
    <cfRule type="cellIs" dxfId="134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GRef!H1</f>
        <v>150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GRef!H376</f>
        <v>230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 t="str">
        <f>IFERROR(VLOOKUP(GRef!B3,C_150,20,FALSE),'Base Calendar'!A9)</f>
        <v></v>
      </c>
      <c r="B9" s="124">
        <f>IFERROR(VLOOKUP(GRef!B4,C_150,20,FALSE),'Base Calendar'!B9)</f>
        <v>3</v>
      </c>
      <c r="C9" s="124" t="str">
        <f>IFERROR(VLOOKUP(GRef!B5,C_150,20,FALSE),'Base Calendar'!C9)</f>
        <v>◯</v>
      </c>
      <c r="D9" s="124">
        <f>IFERROR(VLOOKUP(GRef!B6,C_150,20,FALSE),'Base Calendar'!D9)</f>
        <v>5</v>
      </c>
      <c r="E9" s="324">
        <f>IFERROR(VLOOKUP(GRef!B7,C_150,20,FALSE),'Base Calendar'!E9)</f>
        <v>6</v>
      </c>
      <c r="F9" s="146"/>
      <c r="G9" s="124">
        <f>IFERROR(VLOOKUP(GRef!B31,C_150,20,FALSE),'Base Calendar'!G9)</f>
        <v>0</v>
      </c>
      <c r="H9" s="124">
        <f>IFERROR(VLOOKUP(GRef!B32,C_150,20,FALSE),'Base Calendar'!H9)</f>
        <v>0</v>
      </c>
      <c r="I9" s="124">
        <f>IFERROR(VLOOKUP(GRef!B33,C_150,20,FALSE),'Base Calendar'!I9)</f>
        <v>1</v>
      </c>
      <c r="J9" s="124">
        <f>IFERROR(VLOOKUP(GRef!B34,C_150,20,FALSE),'Base Calendar'!J9)</f>
        <v>2</v>
      </c>
      <c r="K9" s="324">
        <f>IFERROR(VLOOKUP(GRef!B35,C_150,20,FALSE),'Base Calendar'!K9)</f>
        <v>3</v>
      </c>
      <c r="L9" s="146"/>
      <c r="M9" s="124" t="str">
        <f>IFERROR(VLOOKUP(GRef!B66,C_150,20,FALSE),'Base Calendar'!M9)</f>
        <v>●</v>
      </c>
      <c r="N9" s="124">
        <f>IFERROR(VLOOKUP(GRef!B67,C_150,20,FALSE),'Base Calendar'!N9)</f>
        <v>4</v>
      </c>
      <c r="O9" s="124">
        <f>IFERROR(VLOOKUP(GRef!B68,C_150,20,FALSE),'Base Calendar'!O9)</f>
        <v>5</v>
      </c>
      <c r="P9" s="124">
        <f>IFERROR(VLOOKUP(GRef!B69,C_150,20,FALSE),'Base Calendar'!P9)</f>
        <v>6</v>
      </c>
      <c r="Q9" s="324">
        <f>IFERROR(VLOOKUP(GRef!B70,C_150,20,FALSE),'Base Calendar'!Q9)</f>
        <v>7</v>
      </c>
      <c r="S9" s="147"/>
    </row>
    <row r="10" spans="1:19" ht="12" customHeight="1">
      <c r="A10" s="124">
        <f>IFERROR(VLOOKUP(GRef!B10,C_150,20,FALSE),'Base Calendar'!A10)</f>
        <v>9</v>
      </c>
      <c r="B10" s="124">
        <f>IFERROR(VLOOKUP(GRef!B11,C_150,20,FALSE),'Base Calendar'!B10)</f>
        <v>10</v>
      </c>
      <c r="C10" s="124">
        <f>IFERROR(VLOOKUP(GRef!B12,C_150,20,FALSE),'Base Calendar'!C10)</f>
        <v>11</v>
      </c>
      <c r="D10" s="124">
        <f>IFERROR(VLOOKUP(GRef!B13,C_150,20,FALSE),'Base Calendar'!D10)</f>
        <v>12</v>
      </c>
      <c r="E10" s="324" t="str">
        <f>IFERROR(VLOOKUP(GRef!B14,C_150,20,FALSE),'Base Calendar'!E10)</f>
        <v>◯</v>
      </c>
      <c r="F10" s="323"/>
      <c r="G10" s="124">
        <f>IFERROR(VLOOKUP(GRef!B38,C_150,20,FALSE),'Base Calendar'!G10)</f>
        <v>6</v>
      </c>
      <c r="H10" s="124">
        <f>IFERROR(VLOOKUP(GRef!B39,C_150,20,FALSE),'Base Calendar'!H10)</f>
        <v>7</v>
      </c>
      <c r="I10" s="124">
        <f>IFERROR(VLOOKUP(GRef!B40,C_150,20,FALSE),'Base Calendar'!I10)</f>
        <v>8</v>
      </c>
      <c r="J10" s="124">
        <f>IFERROR(VLOOKUP(GRef!B41,C_150,20,FALSE),'Base Calendar'!J10)</f>
        <v>9</v>
      </c>
      <c r="K10" s="324">
        <f>IFERROR(VLOOKUP(GRef!B42,C_150,20,FALSE),'Base Calendar'!K10)</f>
        <v>10</v>
      </c>
      <c r="L10" s="146"/>
      <c r="M10" s="124">
        <f>IFERROR(VLOOKUP(GRef!B73,C_150,20,FALSE),'Base Calendar'!M10)</f>
        <v>10</v>
      </c>
      <c r="N10" s="124">
        <f>IFERROR(VLOOKUP(GRef!B74,C_150,20,FALSE),'Base Calendar'!N10)</f>
        <v>11</v>
      </c>
      <c r="O10" s="124">
        <f>IFERROR(VLOOKUP(GRef!B75,C_150,20,FALSE),'Base Calendar'!O10)</f>
        <v>12</v>
      </c>
      <c r="P10" s="124">
        <f>IFERROR(VLOOKUP(GRef!B76,C_150,20,FALSE),'Base Calendar'!P10)</f>
        <v>13</v>
      </c>
      <c r="Q10" s="324">
        <f>IFERROR(VLOOKUP(GRef!B77,C_150,20,FALSE),'Base Calendar'!Q10)</f>
        <v>14</v>
      </c>
    </row>
    <row r="11" spans="1:19" ht="12" customHeight="1">
      <c r="A11" s="124" t="str">
        <f>IFERROR(VLOOKUP(GRef!B17,C_150,20,FALSE),'Base Calendar'!A11)</f>
        <v>◯</v>
      </c>
      <c r="B11" s="124" t="str">
        <f>IFERROR(VLOOKUP(GRef!B18,C_150,20,FALSE),'Base Calendar'!B11)</f>
        <v>◯</v>
      </c>
      <c r="C11" s="124" t="str">
        <f>IFERROR(VLOOKUP(GRef!B19,C_150,20,FALSE),'Base Calendar'!C11)</f>
        <v>◯</v>
      </c>
      <c r="D11" s="124" t="str">
        <f>IFERROR(VLOOKUP(GRef!B20,C_150,20,FALSE),'Base Calendar'!D11)</f>
        <v>◯</v>
      </c>
      <c r="E11" s="324" t="str">
        <f>IFERROR(VLOOKUP(GRef!B21,C_150,20,FALSE),'Base Calendar'!E11)</f>
        <v>◯</v>
      </c>
      <c r="F11" s="146"/>
      <c r="G11" s="124">
        <f>IFERROR(VLOOKUP(GRef!B45,C_150,20,FALSE),'Base Calendar'!G11)</f>
        <v>13</v>
      </c>
      <c r="H11" s="124">
        <f>IFERROR(VLOOKUP(GRef!B46,C_150,20,FALSE),'Base Calendar'!H11)</f>
        <v>14</v>
      </c>
      <c r="I11" s="124">
        <f>IFERROR(VLOOKUP(GRef!B47,C_150,20,FALSE),'Base Calendar'!I11)</f>
        <v>15</v>
      </c>
      <c r="J11" s="124">
        <f>IFERROR(VLOOKUP(GRef!B48,C_150,20,FALSE),'Base Calendar'!J11)</f>
        <v>16</v>
      </c>
      <c r="K11" s="324">
        <f>IFERROR(VLOOKUP(GRef!B49,C_150,20,FALSE),'Base Calendar'!K11)</f>
        <v>17</v>
      </c>
      <c r="L11" s="146"/>
      <c r="M11" s="124">
        <f>IFERROR(VLOOKUP(GRef!B80,C_150,20,FALSE),'Base Calendar'!M11)</f>
        <v>17</v>
      </c>
      <c r="N11" s="124">
        <f>IFERROR(VLOOKUP(GRef!B81,C_150,20,FALSE),'Base Calendar'!N11)</f>
        <v>18</v>
      </c>
      <c r="O11" s="124">
        <f>IFERROR(VLOOKUP(GRef!B82,C_150,20,FALSE),'Base Calendar'!O11)</f>
        <v>19</v>
      </c>
      <c r="P11" s="124">
        <f>IFERROR(VLOOKUP(GRef!B83,C_150,20,FALSE),'Base Calendar'!P11)</f>
        <v>20</v>
      </c>
      <c r="Q11" s="324">
        <f>IFERROR(VLOOKUP(GRef!B84,C_150,20,FALSE),'Base Calendar'!Q11)</f>
        <v>21</v>
      </c>
    </row>
    <row r="12" spans="1:19" ht="12" customHeight="1">
      <c r="A12" s="124" t="str">
        <f>IFERROR(VLOOKUP(GRef!B24,C_150,20,FALSE),'Base Calendar'!A12)</f>
        <v>◯</v>
      </c>
      <c r="B12" s="124" t="str">
        <f>IFERROR(VLOOKUP(GRef!B25,C_150,20,FALSE),'Base Calendar'!B12)</f>
        <v>◯</v>
      </c>
      <c r="C12" s="124" t="str">
        <f>IFERROR(VLOOKUP(GRef!B26,C_150,20,FALSE),'Base Calendar'!C12)</f>
        <v>◯</v>
      </c>
      <c r="D12" s="124" t="str">
        <f>IFERROR(VLOOKUP(GRef!B27,C_150,20,FALSE),'Base Calendar'!D12)</f>
        <v>◯</v>
      </c>
      <c r="E12" s="324" t="str">
        <f>IFERROR(VLOOKUP(GRef!B28,C_150,20,FALSE),'Base Calendar'!E12)</f>
        <v>◯</v>
      </c>
      <c r="F12" s="146"/>
      <c r="G12" s="124">
        <f>IFERROR(VLOOKUP(GRef!B52,C_150,20,FALSE),'Base Calendar'!G12)</f>
        <v>20</v>
      </c>
      <c r="H12" s="124">
        <f>IFERROR(VLOOKUP(GRef!B53,C_150,20,FALSE),'Base Calendar'!H12)</f>
        <v>21</v>
      </c>
      <c r="I12" s="124">
        <f>IFERROR(VLOOKUP(GRef!B54,C_150,20,FALSE),'Base Calendar'!I12)</f>
        <v>22</v>
      </c>
      <c r="J12" s="124">
        <f>IFERROR(VLOOKUP(GRef!B55,C_150,20,FALSE),'Base Calendar'!J12)</f>
        <v>23</v>
      </c>
      <c r="K12" s="324">
        <f>IFERROR(VLOOKUP(GRef!B56,C_150,20,FALSE),'Base Calendar'!K12)</f>
        <v>24</v>
      </c>
      <c r="L12" s="146"/>
      <c r="M12" s="124">
        <f>IFERROR(VLOOKUP(GRef!B87,C_150,20,FALSE),'Base Calendar'!M12)</f>
        <v>24</v>
      </c>
      <c r="N12" s="124">
        <f>IFERROR(VLOOKUP(GRef!B88,C_150,20,FALSE),'Base Calendar'!N12)</f>
        <v>25</v>
      </c>
      <c r="O12" s="124">
        <f>IFERROR(VLOOKUP(GRef!B89,C_150,20,FALSE),'Base Calendar'!O12)</f>
        <v>26</v>
      </c>
      <c r="P12" s="124">
        <f>IFERROR(VLOOKUP(GRef!B90,C_150,20,FALSE),'Base Calendar'!P12)</f>
        <v>27</v>
      </c>
      <c r="Q12" s="324">
        <f>IFERROR(VLOOKUP(GRef!B91,C_150,20,FALSE),'Base Calendar'!Q12)</f>
        <v>28</v>
      </c>
    </row>
    <row r="13" spans="1:19" ht="12" customHeight="1" thickBot="1">
      <c r="A13" s="325">
        <f>IFERROR(VLOOKUP(GRef!B31,C_150,20,FALSE),'Base Calendar'!A13)</f>
        <v>30</v>
      </c>
      <c r="B13" s="325">
        <f>IFERROR(VLOOKUP(GRef!B32,C_150,20,FALSE),'Base Calendar'!B13)</f>
        <v>31</v>
      </c>
      <c r="C13" s="325">
        <f>IFERROR(VLOOKUP(GRef!B33,C_150,20,FALSE),'Base Calendar'!C13)</f>
        <v>0</v>
      </c>
      <c r="D13" s="325">
        <f>IFERROR(VLOOKUP(GRef!B34,C_150,20,FALSE),'Base Calendar'!D13)</f>
        <v>0</v>
      </c>
      <c r="E13" s="326">
        <f>IFERROR(VLOOKUP(GRef!B35,C_150,20,FALSE),'Base Calendar'!E13)</f>
        <v>0</v>
      </c>
      <c r="F13" s="146"/>
      <c r="G13" s="325">
        <f>IFERROR(VLOOKUP(GRef!B59,C_150,20,FALSE),'Base Calendar'!G13)</f>
        <v>27</v>
      </c>
      <c r="H13" s="325">
        <f>IFERROR(VLOOKUP(GRef!B60,C_150,20,FALSE),'Base Calendar'!H13)</f>
        <v>28</v>
      </c>
      <c r="I13" s="325">
        <f>IFERROR(VLOOKUP(GRef!B61,C_150,20,FALSE),'Base Calendar'!I13)</f>
        <v>29</v>
      </c>
      <c r="J13" s="325">
        <f>IFERROR(VLOOKUP(GRef!B62,C_150,20,FALSE),'Base Calendar'!J13)</f>
        <v>30</v>
      </c>
      <c r="K13" s="326">
        <f>IFERROR(VLOOKUP(GRef!B63,C_150,20,FALSE),'Base Calendar'!K13)</f>
        <v>31</v>
      </c>
      <c r="L13" s="146"/>
      <c r="M13" s="325">
        <f>IFERROR(VLOOKUP(GRef!B94,C_150,20,FALSE),'Base Calendar'!M13)</f>
        <v>0</v>
      </c>
      <c r="N13" s="325">
        <f>IFERROR(VLOOKUP(GRef!B95,C_150,20,FALSE),'Base Calendar'!N13)</f>
        <v>0</v>
      </c>
      <c r="O13" s="325">
        <f>IFERROR(VLOOKUP(GRef!B96,C_150,20,FALSE),'Base Calendar'!O13)</f>
        <v>0</v>
      </c>
      <c r="P13" s="325">
        <f>IFERROR(VLOOKUP(GRef!B97,C_150,20,FALSE),'Base Calendar'!P13)</f>
        <v>0</v>
      </c>
      <c r="Q13" s="326">
        <f>IFERROR(VLOOKUP(GRef!B98,C_150,20,FALSE),'Base Calendar'!Q13)</f>
        <v>0</v>
      </c>
    </row>
    <row r="14" spans="1:19" ht="12" customHeight="1">
      <c r="A14" s="148">
        <f>DAY(GRef!H377)</f>
        <v>2</v>
      </c>
      <c r="B14" s="149" t="s">
        <v>28</v>
      </c>
      <c r="C14" s="149"/>
      <c r="D14" s="149"/>
      <c r="E14" s="149"/>
      <c r="F14" s="149"/>
      <c r="G14" s="150"/>
      <c r="H14" s="151"/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210">
        <v>4</v>
      </c>
      <c r="B15" s="152" t="s">
        <v>53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 t="s">
        <v>1410</v>
      </c>
      <c r="B16" s="152" t="s">
        <v>133</v>
      </c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IFERROR(VLOOKUP(GRef!B94,C_150,20,FALSE),'Base Calendar'!A21)</f>
        <v>1</v>
      </c>
      <c r="B21" s="124">
        <f>IFERROR(VLOOKUP(GRef!B95,C_150,20,FALSE),'Base Calendar'!B21)</f>
        <v>2</v>
      </c>
      <c r="C21" s="124">
        <f>IFERROR(VLOOKUP(GRef!B96,C_150,20,FALSE),'Base Calendar'!C21)</f>
        <v>3</v>
      </c>
      <c r="D21" s="124">
        <f>IFERROR(VLOOKUP(GRef!B97,C_150,20,FALSE),'Base Calendar'!D21)</f>
        <v>4</v>
      </c>
      <c r="E21" s="324">
        <f>IFERROR(VLOOKUP(GRef!B98,C_150,20,FALSE),'Base Calendar'!E21)</f>
        <v>5</v>
      </c>
      <c r="F21" s="146"/>
      <c r="G21" s="124" t="str">
        <f>IFERROR(VLOOKUP(GRef!B122,C_150,20,FALSE),'Base Calendar'!G21)</f>
        <v xml:space="preserve"> </v>
      </c>
      <c r="H21" s="124">
        <f>IFERROR(VLOOKUP(GRef!B123,C_150,20,FALSE),'Base Calendar'!H21)</f>
        <v>0</v>
      </c>
      <c r="I21" s="124">
        <f>IFERROR(VLOOKUP(GRef!B124,C_150,20,FALSE),'Base Calendar'!I21)</f>
        <v>0</v>
      </c>
      <c r="J21" s="124">
        <f>IFERROR(VLOOKUP(GRef!B125,C_150,20,FALSE),'Base Calendar'!J21)</f>
        <v>1</v>
      </c>
      <c r="K21" s="324">
        <f>IFERROR(VLOOKUP(GRef!B126,C_150,20,FALSE),'Base Calendar'!K21)</f>
        <v>2</v>
      </c>
      <c r="L21" s="146"/>
      <c r="M21" s="124">
        <f>IFERROR(VLOOKUP(GRef!B157,C_150,20,FALSE),'Base Calendar'!M21)</f>
        <v>3</v>
      </c>
      <c r="N21" s="124">
        <f>IFERROR(VLOOKUP(GRef!B158,C_150,20,FALSE),'Base Calendar'!N21)</f>
        <v>4</v>
      </c>
      <c r="O21" s="124">
        <f>IFERROR(VLOOKUP(GRef!B159,C_150,20,FALSE),'Base Calendar'!O21)</f>
        <v>5</v>
      </c>
      <c r="P21" s="124">
        <f>IFERROR(VLOOKUP(GRef!B160,C_150,20,FALSE),'Base Calendar'!P21)</f>
        <v>6</v>
      </c>
      <c r="Q21" s="324">
        <f>IFERROR(VLOOKUP(GRef!B161,C_150,20,FALSE),'Base Calendar'!Q21)</f>
        <v>7</v>
      </c>
    </row>
    <row r="22" spans="1:17" ht="12" customHeight="1">
      <c r="A22" s="124">
        <f>IFERROR(VLOOKUP(GRef!B101,C_150,20,FALSE),'Base Calendar'!A22)</f>
        <v>8</v>
      </c>
      <c r="B22" s="124">
        <f>IFERROR(VLOOKUP(GRef!B102,C_150,20,FALSE),'Base Calendar'!B22)</f>
        <v>9</v>
      </c>
      <c r="C22" s="124">
        <f>IFERROR(VLOOKUP(GRef!B103,C_150,20,FALSE),'Base Calendar'!C22)</f>
        <v>10</v>
      </c>
      <c r="D22" s="124">
        <f>IFERROR(VLOOKUP(GRef!B104,C_150,20,FALSE),'Base Calendar'!D22)</f>
        <v>11</v>
      </c>
      <c r="E22" s="324">
        <f>IFERROR(VLOOKUP(GRef!B105,C_150,20,FALSE),'Base Calendar'!E22)</f>
        <v>12</v>
      </c>
      <c r="F22" s="146"/>
      <c r="G22" s="124">
        <f>IFERROR(VLOOKUP(GRef!B129,C_150,20,FALSE),'Base Calendar'!G22)</f>
        <v>5</v>
      </c>
      <c r="H22" s="124">
        <f>IFERROR(VLOOKUP(GRef!B130,C_150,20,FALSE),'Base Calendar'!H22)</f>
        <v>6</v>
      </c>
      <c r="I22" s="124">
        <f>IFERROR(VLOOKUP(GRef!B131,C_150,20,FALSE),'Base Calendar'!I22)</f>
        <v>7</v>
      </c>
      <c r="J22" s="124">
        <f>IFERROR(VLOOKUP(GRef!B132,C_150,20,FALSE),'Base Calendar'!J22)</f>
        <v>8</v>
      </c>
      <c r="K22" s="324">
        <f>IFERROR(VLOOKUP(GRef!B133,C_150,20,FALSE),'Base Calendar'!K22)</f>
        <v>9</v>
      </c>
      <c r="L22" s="146"/>
      <c r="M22" s="124">
        <f>IFERROR(VLOOKUP(GRef!B164,C_150,20,FALSE),'Base Calendar'!M22)</f>
        <v>10</v>
      </c>
      <c r="N22" s="124">
        <f>IFERROR(VLOOKUP(GRef!B165,C_150,20,FALSE),'Base Calendar'!N22)</f>
        <v>11</v>
      </c>
      <c r="O22" s="124">
        <f>IFERROR(VLOOKUP(GRef!B166,C_150,20,FALSE),'Base Calendar'!O22)</f>
        <v>12</v>
      </c>
      <c r="P22" s="124">
        <f>IFERROR(VLOOKUP(GRef!B167,C_150,20,FALSE),'Base Calendar'!P22)</f>
        <v>13</v>
      </c>
      <c r="Q22" s="324">
        <f>IFERROR(VLOOKUP(GRef!B168,C_150,20,FALSE),'Base Calendar'!Q22)</f>
        <v>14</v>
      </c>
    </row>
    <row r="23" spans="1:17" ht="12" customHeight="1">
      <c r="A23" s="124">
        <f>IFERROR(VLOOKUP(GRef!B108,C_150,20,FALSE),'Base Calendar'!A23)</f>
        <v>15</v>
      </c>
      <c r="B23" s="124">
        <f>IFERROR(VLOOKUP(GRef!B109,C_150,20,FALSE),'Base Calendar'!B23)</f>
        <v>16</v>
      </c>
      <c r="C23" s="124">
        <f>IFERROR(VLOOKUP(GRef!B110,C_150,20,FALSE),'Base Calendar'!C23)</f>
        <v>17</v>
      </c>
      <c r="D23" s="124">
        <f>IFERROR(VLOOKUP(GRef!B111,C_150,20,FALSE),'Base Calendar'!D23)</f>
        <v>18</v>
      </c>
      <c r="E23" s="324">
        <f>IFERROR(VLOOKUP(GRef!B112,C_150,20,FALSE),'Base Calendar'!E23)</f>
        <v>19</v>
      </c>
      <c r="F23" s="146"/>
      <c r="G23" s="124">
        <f>IFERROR(VLOOKUP(GRef!B136,C_150,20,FALSE),'Base Calendar'!G23)</f>
        <v>12</v>
      </c>
      <c r="H23" s="124">
        <f>IFERROR(VLOOKUP(GRef!B137,C_150,20,FALSE),'Base Calendar'!H23)</f>
        <v>13</v>
      </c>
      <c r="I23" s="124">
        <f>IFERROR(VLOOKUP(GRef!B138,C_150,20,FALSE),'Base Calendar'!I23)</f>
        <v>14</v>
      </c>
      <c r="J23" s="124">
        <f>IFERROR(VLOOKUP(GRef!B139,C_150,20,FALSE),'Base Calendar'!J23)</f>
        <v>15</v>
      </c>
      <c r="K23" s="324">
        <f>IFERROR(VLOOKUP(GRef!B140,C_150,20,FALSE),'Base Calendar'!K23)</f>
        <v>16</v>
      </c>
      <c r="L23" s="146"/>
      <c r="M23" s="124">
        <f>IFERROR(VLOOKUP(GRef!B171,C_150,20,FALSE),'Base Calendar'!M23)</f>
        <v>17</v>
      </c>
      <c r="N23" s="124">
        <f>IFERROR(VLOOKUP(GRef!B172,C_150,20,FALSE),'Base Calendar'!N23)</f>
        <v>18</v>
      </c>
      <c r="O23" s="124">
        <f>IFERROR(VLOOKUP(GRef!B173,C_150,20,FALSE),'Base Calendar'!O23)</f>
        <v>19</v>
      </c>
      <c r="P23" s="124">
        <f>IFERROR(VLOOKUP(GRef!B174,C_150,20,FALSE),'Base Calendar'!P23)</f>
        <v>20</v>
      </c>
      <c r="Q23" s="324">
        <f>IFERROR(VLOOKUP(GRef!B175,C_150,20,FALSE),'Base Calendar'!Q23)</f>
        <v>21</v>
      </c>
    </row>
    <row r="24" spans="1:17" ht="12" customHeight="1">
      <c r="A24" s="124">
        <f>IFERROR(VLOOKUP(GRef!B115,C_150,20,FALSE),'Base Calendar'!A24)</f>
        <v>22</v>
      </c>
      <c r="B24" s="124">
        <f>IFERROR(VLOOKUP(GRef!B116,C_150,20,FALSE),'Base Calendar'!B24)</f>
        <v>23</v>
      </c>
      <c r="C24" s="124">
        <f>IFERROR(VLOOKUP(GRef!B117,C_150,20,FALSE),'Base Calendar'!C24)</f>
        <v>24</v>
      </c>
      <c r="D24" s="124">
        <f>IFERROR(VLOOKUP(GRef!B118,C_150,20,FALSE),'Base Calendar'!D24)</f>
        <v>25</v>
      </c>
      <c r="E24" s="324">
        <f>IFERROR(VLOOKUP(GRef!B119,C_150,20,FALSE),'Base Calendar'!E24)</f>
        <v>26</v>
      </c>
      <c r="F24" s="146"/>
      <c r="G24" s="124" t="str">
        <f>IFERROR(VLOOKUP(GRef!B143,C_150,20,FALSE),'Base Calendar'!G24)</f>
        <v>◯</v>
      </c>
      <c r="H24" s="124" t="str">
        <f>IFERROR(VLOOKUP(GRef!B144,C_150,20,FALSE),'Base Calendar'!H24)</f>
        <v>◯</v>
      </c>
      <c r="I24" s="124" t="str">
        <f>IFERROR(VLOOKUP(GRef!B145,C_150,20,FALSE),'Base Calendar'!I24)</f>
        <v>◯</v>
      </c>
      <c r="J24" s="124" t="str">
        <f>IFERROR(VLOOKUP(GRef!B146,C_150,20,FALSE),'Base Calendar'!J24)</f>
        <v>●</v>
      </c>
      <c r="K24" s="324" t="str">
        <f>IFERROR(VLOOKUP(GRef!B147,C_150,20,FALSE),'Base Calendar'!K24)</f>
        <v>●</v>
      </c>
      <c r="L24" s="146"/>
      <c r="M24" s="124" t="str">
        <f>IFERROR(VLOOKUP(GRef!B178,C_150,20,FALSE),'Base Calendar'!M24)</f>
        <v>◯</v>
      </c>
      <c r="N24" s="124" t="str">
        <f>IFERROR(VLOOKUP(GRef!B179,C_150,20,FALSE),'Base Calendar'!N24)</f>
        <v>●</v>
      </c>
      <c r="O24" s="124" t="str">
        <f>IFERROR(VLOOKUP(GRef!B180,C_150,20,FALSE),'Base Calendar'!O24)</f>
        <v>◯</v>
      </c>
      <c r="P24" s="124" t="str">
        <f>IFERROR(VLOOKUP(GRef!B181,C_150,20,FALSE),'Base Calendar'!P24)</f>
        <v>◯</v>
      </c>
      <c r="Q24" s="324" t="str">
        <f>IFERROR(VLOOKUP(GRef!B182,C_150,20,FALSE),'Base Calendar'!Q24)</f>
        <v>◯</v>
      </c>
    </row>
    <row r="25" spans="1:17" ht="12" customHeight="1" thickBot="1">
      <c r="A25" s="325">
        <f>IFERROR(VLOOKUP(GRef!B122,C_150,20,FALSE),'Base Calendar'!A25)</f>
        <v>29</v>
      </c>
      <c r="B25" s="325">
        <f>IFERROR(VLOOKUP(GRef!B123,C_150,20,FALSE),'Base Calendar'!B25)</f>
        <v>30</v>
      </c>
      <c r="C25" s="325">
        <f>IFERROR(VLOOKUP(GRef!B124,C_150,20,FALSE),'Base Calendar'!C25)</f>
        <v>31</v>
      </c>
      <c r="D25" s="325">
        <f>IFERROR(VLOOKUP(GRef!B125,C_150,20,FALSE),'Base Calendar'!D25)</f>
        <v>0</v>
      </c>
      <c r="E25" s="326">
        <f>IFERROR(VLOOKUP(GRef!B126,C_150,20,FALSE),'Base Calendar'!E25)</f>
        <v>0</v>
      </c>
      <c r="F25" s="157"/>
      <c r="G25" s="325">
        <f>IFERROR(VLOOKUP(GRef!B150,C_150,20,FALSE),'Base Calendar'!G25)</f>
        <v>26</v>
      </c>
      <c r="H25" s="325">
        <f>IFERROR(VLOOKUP(GRef!B151,C_150,20,FALSE),'Base Calendar'!H25)</f>
        <v>27</v>
      </c>
      <c r="I25" s="325">
        <f>IFERROR(VLOOKUP(GRef!B152,C_150,20,FALSE),'Base Calendar'!I25)</f>
        <v>28</v>
      </c>
      <c r="J25" s="325">
        <f>IFERROR(VLOOKUP(GRef!B153,C_150,20,FALSE),'Base Calendar'!J25)</f>
        <v>29</v>
      </c>
      <c r="K25" s="326">
        <f>IFERROR(VLOOKUP(GRef!B154,C_150,20,FALSE),'Base Calendar'!K25)</f>
        <v>30</v>
      </c>
      <c r="L25" s="146"/>
      <c r="M25" s="325" t="str">
        <f>IFERROR(VLOOKUP(GRef!B185,C_150,20,FALSE),'Base Calendar'!M25)</f>
        <v>◯</v>
      </c>
      <c r="N25" s="325">
        <f>IFERROR(VLOOKUP(GRef!I44,C_150,20,FALSE),'Base Calendar'!N25)</f>
        <v>0</v>
      </c>
      <c r="O25" s="325">
        <f>IFERROR(VLOOKUP(GRef!I45,C_150,20,FALSE),'Base Calendar'!O25)</f>
        <v>0</v>
      </c>
      <c r="P25" s="325">
        <f>IFERROR(VLOOKUP(GRef!I46,C_150,20,FALSE),'Base Calendar'!P25)</f>
        <v>0</v>
      </c>
      <c r="Q25" s="326">
        <f>IFERROR(VLOOKUP(GRef!I47,C_150,20,FALSE),'Base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IFERROR(VLOOKUP(GRef!B186,C_150,20,FALSE),'Base Calendar'!B33)</f>
        <v>●</v>
      </c>
      <c r="C33" s="124" t="str">
        <f>IFERROR(VLOOKUP(GRef!B187,C_150,20,FALSE),'Base Calendar'!C33)</f>
        <v>◯</v>
      </c>
      <c r="D33" s="124" t="str">
        <f>IFERROR(VLOOKUP(GRef!B188,C_150,20,FALSE),'Base Calendar'!D33)</f>
        <v>◯</v>
      </c>
      <c r="E33" s="324" t="str">
        <f>IFERROR(VLOOKUP(GRef!B189,C_150,20,FALSE),'Base Calendar'!E33)</f>
        <v>◯</v>
      </c>
      <c r="F33" s="146"/>
      <c r="G33" s="124" t="str">
        <f>IFERROR(VLOOKUP(GRef!B213,C_150,20,FALSE),'Base Calendar'!G33)</f>
        <v xml:space="preserve"> </v>
      </c>
      <c r="H33" s="124" t="str">
        <f>IFERROR(VLOOKUP(GRef!B214,C_150,20,FALSE),'Base Calendar'!H33)</f>
        <v xml:space="preserve"> </v>
      </c>
      <c r="I33" s="124">
        <f>IFERROR(VLOOKUP(GRef!B215,C_150,20,FALSE),'Base Calendar'!I33)</f>
        <v>0</v>
      </c>
      <c r="J33" s="124">
        <f>IFERROR(VLOOKUP(GRef!B216,C_150,20,FALSE),'Base Calendar'!J33)</f>
        <v>0</v>
      </c>
      <c r="K33" s="324">
        <f>IFERROR(VLOOKUP(GRef!B217,C_150,20,FALSE),'Base Calendar'!K33)</f>
        <v>1</v>
      </c>
      <c r="L33" s="146"/>
      <c r="M33" s="124">
        <f>IFERROR(VLOOKUP(GRef!B241,C_150,20,FALSE),'Base Calendar'!M33)</f>
        <v>0</v>
      </c>
      <c r="N33" s="124" t="str">
        <f>IFERROR(VLOOKUP(GRef!B242,C_150,20,FALSE),'Base Calendar'!N33)</f>
        <v xml:space="preserve"> </v>
      </c>
      <c r="O33" s="124">
        <f>IFERROR(VLOOKUP(GRef!B243,C_150,20,FALSE),'Base Calendar'!O33)</f>
        <v>0</v>
      </c>
      <c r="P33" s="124">
        <f>IFERROR(VLOOKUP(GRef!B244,C_150,20,FALSE),'Base Calendar'!P33)</f>
        <v>0</v>
      </c>
      <c r="Q33" s="324">
        <f>IFERROR(VLOOKUP(GRef!B245,C_150,20,FALSE),'Base Calendar'!Q33)</f>
        <v>1</v>
      </c>
    </row>
    <row r="34" spans="1:17" ht="12" customHeight="1">
      <c r="A34" s="124">
        <f>IFERROR(VLOOKUP(GRef!B192,C_150,20,FALSE),'Base Calendar'!A34)</f>
        <v>7</v>
      </c>
      <c r="B34" s="124">
        <f>IFERROR(VLOOKUP(GRef!B193,C_150,20,FALSE),'Base Calendar'!B34)</f>
        <v>8</v>
      </c>
      <c r="C34" s="124">
        <f>IFERROR(VLOOKUP(GRef!B194,C_150,20,FALSE),'Base Calendar'!C34)</f>
        <v>9</v>
      </c>
      <c r="D34" s="124">
        <f>IFERROR(VLOOKUP(GRef!B195,C_150,20,FALSE),'Base Calendar'!D34)</f>
        <v>10</v>
      </c>
      <c r="E34" s="324">
        <f>IFERROR(VLOOKUP(GRef!B196,C_150,20,FALSE),'Base Calendar'!E34)</f>
        <v>11</v>
      </c>
      <c r="F34" s="146"/>
      <c r="G34" s="124">
        <f>IFERROR(VLOOKUP(GRef!B220,C_150,20,FALSE),'Base Calendar'!G34)</f>
        <v>4</v>
      </c>
      <c r="H34" s="124">
        <f>IFERROR(VLOOKUP(GRef!B221,C_150,20,FALSE),'Base Calendar'!H34)</f>
        <v>5</v>
      </c>
      <c r="I34" s="124">
        <f>IFERROR(VLOOKUP(GRef!B222,C_150,20,FALSE),'Base Calendar'!I34)</f>
        <v>6</v>
      </c>
      <c r="J34" s="124">
        <f>IFERROR(VLOOKUP(GRef!B223,C_150,20,FALSE),'Base Calendar'!J34)</f>
        <v>7</v>
      </c>
      <c r="K34" s="324">
        <f>IFERROR(VLOOKUP(GRef!B224,C_150,20,FALSE),'Base Calendar'!K34)</f>
        <v>8</v>
      </c>
      <c r="L34" s="146"/>
      <c r="M34" s="124">
        <f>IFERROR(VLOOKUP(GRef!B248,C_150,20,FALSE),'Base Calendar'!M34)</f>
        <v>4</v>
      </c>
      <c r="N34" s="124">
        <f>IFERROR(VLOOKUP(GRef!B249,C_150,20,FALSE),'Base Calendar'!N34)</f>
        <v>5</v>
      </c>
      <c r="O34" s="124">
        <f>IFERROR(VLOOKUP(GRef!B250,C_150,20,FALSE),'Base Calendar'!O34)</f>
        <v>6</v>
      </c>
      <c r="P34" s="124">
        <f>IFERROR(VLOOKUP(GRef!B251,C_150,20,FALSE),'Base Calendar'!P34)</f>
        <v>7</v>
      </c>
      <c r="Q34" s="324">
        <f>IFERROR(VLOOKUP(GRef!B252,C_150,20,FALSE),'Base Calendar'!Q34)</f>
        <v>8</v>
      </c>
    </row>
    <row r="35" spans="1:17" ht="12" customHeight="1">
      <c r="A35" s="124">
        <f>IFERROR(VLOOKUP(GRef!B199,C_150,20,FALSE),'Base Calendar'!A35)</f>
        <v>14</v>
      </c>
      <c r="B35" s="124">
        <f>IFERROR(VLOOKUP(GRef!B200,C_150,20,FALSE),'Base Calendar'!B35)</f>
        <v>15</v>
      </c>
      <c r="C35" s="124">
        <f>IFERROR(VLOOKUP(GRef!B201,C_150,20,FALSE),'Base Calendar'!C35)</f>
        <v>16</v>
      </c>
      <c r="D35" s="124">
        <f>IFERROR(VLOOKUP(GRef!B202,C_150,20,FALSE),'Base Calendar'!D35)</f>
        <v>17</v>
      </c>
      <c r="E35" s="324">
        <f>IFERROR(VLOOKUP(GRef!B203,C_150,20,FALSE),'Base Calendar'!E35)</f>
        <v>18</v>
      </c>
      <c r="F35" s="146"/>
      <c r="G35" s="124">
        <f>IFERROR(VLOOKUP(GRef!B227,C_150,20,FALSE),'Base Calendar'!G35)</f>
        <v>11</v>
      </c>
      <c r="H35" s="124">
        <f>IFERROR(VLOOKUP(GRef!B228,C_150,20,FALSE),'Base Calendar'!H35)</f>
        <v>12</v>
      </c>
      <c r="I35" s="124">
        <f>IFERROR(VLOOKUP(GRef!B229,C_150,20,FALSE),'Base Calendar'!I35)</f>
        <v>13</v>
      </c>
      <c r="J35" s="124">
        <f>IFERROR(VLOOKUP(GRef!B230,C_150,20,FALSE),'Base Calendar'!J35)</f>
        <v>14</v>
      </c>
      <c r="K35" s="324">
        <f>IFERROR(VLOOKUP(GRef!B231,C_150,20,FALSE),'Base Calendar'!K35)</f>
        <v>15</v>
      </c>
      <c r="L35" s="146"/>
      <c r="M35" s="124">
        <f>IFERROR(VLOOKUP(GRef!B255,C_150,20,FALSE),'Base Calendar'!M35)</f>
        <v>11</v>
      </c>
      <c r="N35" s="124">
        <f>IFERROR(VLOOKUP(GRef!B256,C_150,20,FALSE),'Base Calendar'!N35)</f>
        <v>12</v>
      </c>
      <c r="O35" s="124">
        <f>IFERROR(VLOOKUP(GRef!B257,C_150,20,FALSE),'Base Calendar'!O35)</f>
        <v>13</v>
      </c>
      <c r="P35" s="124">
        <f>IFERROR(VLOOKUP(GRef!B258,C_150,20,FALSE),'Base Calendar'!P35)</f>
        <v>14</v>
      </c>
      <c r="Q35" s="324">
        <f>IFERROR(VLOOKUP(GRef!B259,C_150,20,FALSE),'Base Calendar'!Q35)</f>
        <v>15</v>
      </c>
    </row>
    <row r="36" spans="1:17" ht="12" customHeight="1">
      <c r="A36" s="124" t="str">
        <f>IFERROR(VLOOKUP(GRef!B206,C_150,20,FALSE),'Base Calendar'!A36)</f>
        <v>●</v>
      </c>
      <c r="B36" s="124">
        <f>IFERROR(VLOOKUP(GRef!B207,C_150,20,FALSE),'Base Calendar'!B36)</f>
        <v>22</v>
      </c>
      <c r="C36" s="124">
        <f>IFERROR(VLOOKUP(GRef!B208,C_150,20,FALSE),'Base Calendar'!C36)</f>
        <v>23</v>
      </c>
      <c r="D36" s="124">
        <f>IFERROR(VLOOKUP(GRef!B209,C_150,20,FALSE),'Base Calendar'!D36)</f>
        <v>24</v>
      </c>
      <c r="E36" s="324">
        <f>IFERROR(VLOOKUP(GRef!B210,C_150,20,FALSE),'Base Calendar'!E36)</f>
        <v>25</v>
      </c>
      <c r="F36" s="146"/>
      <c r="G36" s="124">
        <f>IFERROR(VLOOKUP(GRef!B234,C_150,20,FALSE),'Base Calendar'!G36)</f>
        <v>18</v>
      </c>
      <c r="H36" s="124">
        <f>IFERROR(VLOOKUP(GRef!B235,C_150,20,FALSE),'Base Calendar'!H36)</f>
        <v>19</v>
      </c>
      <c r="I36" s="124">
        <f>IFERROR(VLOOKUP(GRef!B236,C_150,20,FALSE),'Base Calendar'!I36)</f>
        <v>20</v>
      </c>
      <c r="J36" s="124">
        <f>IFERROR(VLOOKUP(GRef!B237,C_150,20,FALSE),'Base Calendar'!J36)</f>
        <v>21</v>
      </c>
      <c r="K36" s="324">
        <f>IFERROR(VLOOKUP(GRef!B238,C_150,20,FALSE),'Base Calendar'!K36)</f>
        <v>22</v>
      </c>
      <c r="L36" s="146"/>
      <c r="M36" s="124" t="str">
        <f>IFERROR(VLOOKUP(GRef!B262,C_150,20,FALSE),'Base Calendar'!M36)</f>
        <v>◯</v>
      </c>
      <c r="N36" s="124" t="str">
        <f>IFERROR(VLOOKUP(GRef!B263,C_150,20,FALSE),'Base Calendar'!N36)</f>
        <v>◯</v>
      </c>
      <c r="O36" s="124" t="str">
        <f>IFERROR(VLOOKUP(GRef!B264,C_150,20,FALSE),'Base Calendar'!O36)</f>
        <v>◯</v>
      </c>
      <c r="P36" s="124" t="str">
        <f>IFERROR(VLOOKUP(GRef!B265,C_150,20,FALSE),'Base Calendar'!P36)</f>
        <v>◯</v>
      </c>
      <c r="Q36" s="324" t="str">
        <f>IFERROR(VLOOKUP(GRef!B266,C_150,20,FALSE),'Base Calendar'!Q36)</f>
        <v>◯</v>
      </c>
    </row>
    <row r="37" spans="1:17" ht="12" customHeight="1" thickBot="1">
      <c r="A37" s="325">
        <f>IFERROR(VLOOKUP(GRef!B213,C_150,20,FALSE),'Base Calendar'!A37)</f>
        <v>28</v>
      </c>
      <c r="B37" s="325">
        <f>IFERROR(VLOOKUP(GRef!B214,C_150,20,FALSE),'Base Calendar'!B37)</f>
        <v>29</v>
      </c>
      <c r="C37" s="325">
        <f>IFERROR(VLOOKUP(GRef!B215,C_150,20,FALSE),'Base Calendar'!C37)</f>
        <v>30</v>
      </c>
      <c r="D37" s="325">
        <f>IFERROR(VLOOKUP(GRef!B216,C_150,20,FALSE),'Base Calendar'!D37)</f>
        <v>31</v>
      </c>
      <c r="E37" s="326" t="str">
        <f>IFERROR(VLOOKUP(GRef!B217,C_150,20,FALSE),'Base Calendar'!E37)</f>
        <v xml:space="preserve"> </v>
      </c>
      <c r="F37" s="157"/>
      <c r="G37" s="325">
        <f>IFERROR(VLOOKUP(GRef!B241,C_150,20,FALSE),'Base Calendar'!G37)</f>
        <v>25</v>
      </c>
      <c r="H37" s="325">
        <f>IFERROR(VLOOKUP(GRef!B242,C_150,20,FALSE),'Base Calendar'!H37)</f>
        <v>26</v>
      </c>
      <c r="I37" s="325">
        <f>IFERROR(VLOOKUP(GRef!B243,C_150,20,FALSE),'Base Calendar'!I37)</f>
        <v>27</v>
      </c>
      <c r="J37" s="325">
        <f>IFERROR(VLOOKUP(GRef!B244,C_150,20,FALSE),'Base Calendar'!J37)</f>
        <v>28</v>
      </c>
      <c r="K37" s="326">
        <f>IFERROR(VLOOKUP(GRef!B245,C_150,20,FALSE),'Base Calendar'!K37)</f>
        <v>0</v>
      </c>
      <c r="L37" s="146"/>
      <c r="M37" s="325">
        <f>IFERROR(VLOOKUP(GRef!B269,C_150,20,FALSE),'Base Calendar'!M37)</f>
        <v>25</v>
      </c>
      <c r="N37" s="325">
        <f>IFERROR(VLOOKUP(GRef!B270,C_150,20,FALSE),'Base Calendar'!N37)</f>
        <v>26</v>
      </c>
      <c r="O37" s="325">
        <f>IFERROR(VLOOKUP(GRef!B271,C_150,20,FALSE),'Base Calendar'!O37)</f>
        <v>27</v>
      </c>
      <c r="P37" s="325">
        <f>IFERROR(VLOOKUP(GRef!B272,C_150,20,FALSE),'Base Calendar'!P37)</f>
        <v>28</v>
      </c>
      <c r="Q37" s="326">
        <f>IFERROR(VLOOKUP(GRef!B273,C_150,20,FALSE),'Base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/>
      <c r="H38" s="161"/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1432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IFERROR(VLOOKUP(GRef!B276,C_150,20,FALSE),'Base Calendar'!A45)</f>
        <v>1</v>
      </c>
      <c r="B45" s="124">
        <f>IFERROR(VLOOKUP(GRef!B277,C_150,20,FALSE),'Base Calendar'!B45)</f>
        <v>2</v>
      </c>
      <c r="C45" s="124">
        <f>IFERROR(VLOOKUP(GRef!B278,C_150,20,FALSE),'Base Calendar'!C45)</f>
        <v>3</v>
      </c>
      <c r="D45" s="124">
        <f>IFERROR(VLOOKUP(GRef!B279,C_150,20,FALSE),'Base Calendar'!D45)</f>
        <v>4</v>
      </c>
      <c r="E45" s="324">
        <f>IFERROR(VLOOKUP(GRef!B280,C_150,20,FALSE),'Base Calendar'!E45)</f>
        <v>5</v>
      </c>
      <c r="F45" s="139"/>
      <c r="G45" s="124">
        <f>IFERROR(VLOOKUP(GRef!B304,C_150,20,FALSE),'Base Calendar'!G45)</f>
        <v>0</v>
      </c>
      <c r="H45" s="124">
        <f>IFERROR(VLOOKUP(GRef!B305,C_150,20,FALSE),'Base Calendar'!H45)</f>
        <v>0</v>
      </c>
      <c r="I45" s="124">
        <f>IFERROR(VLOOKUP(GRef!B306,C_150,20,FALSE),'Base Calendar'!I45)</f>
        <v>1</v>
      </c>
      <c r="J45" s="124">
        <f>IFERROR(VLOOKUP(GRef!B307,C_150,20,FALSE),'Base Calendar'!J45)</f>
        <v>2</v>
      </c>
      <c r="K45" s="324">
        <f>IFERROR(VLOOKUP(GRef!B308,C_150,20,FALSE),'Base Calendar'!K45)</f>
        <v>3</v>
      </c>
      <c r="L45" s="146"/>
      <c r="M45" s="124">
        <f>IFERROR(VLOOKUP(GRef!B339,C_150,20,FALSE),'Base Calendar'!M45)</f>
        <v>3</v>
      </c>
      <c r="N45" s="124">
        <f>IFERROR(VLOOKUP(GRef!B340,C_150,20,FALSE),'Base Calendar'!N45)</f>
        <v>4</v>
      </c>
      <c r="O45" s="124">
        <f>IFERROR(VLOOKUP(GRef!B341,C_150,20,FALSE),'Base Calendar'!O45)</f>
        <v>5</v>
      </c>
      <c r="P45" s="124">
        <f>IFERROR(VLOOKUP(GRef!B342,C_150,20,FALSE),'Base Calendar'!P45)</f>
        <v>6</v>
      </c>
      <c r="Q45" s="324">
        <f>IFERROR(VLOOKUP(GRef!B343,C_150,20,FALSE),'Base Calendar'!Q45)</f>
        <v>7</v>
      </c>
    </row>
    <row r="46" spans="1:17" ht="12" customHeight="1">
      <c r="A46" s="124">
        <f>IFERROR(VLOOKUP(GRef!B283,C_150,20,FALSE),'Base Calendar'!A46)</f>
        <v>8</v>
      </c>
      <c r="B46" s="124">
        <f>IFERROR(VLOOKUP(GRef!B284,C_150,20,FALSE),'Base Calendar'!B46)</f>
        <v>9</v>
      </c>
      <c r="C46" s="124">
        <f>IFERROR(VLOOKUP(GRef!B285,C_150,20,FALSE),'Base Calendar'!C46)</f>
        <v>10</v>
      </c>
      <c r="D46" s="124">
        <f>IFERROR(VLOOKUP(GRef!B286,C_150,20,FALSE),'Base Calendar'!D46)</f>
        <v>11</v>
      </c>
      <c r="E46" s="324">
        <f>IFERROR(VLOOKUP(GRef!B287,C_150,20,FALSE),'Base Calendar'!E46)</f>
        <v>12</v>
      </c>
      <c r="F46" s="146"/>
      <c r="G46" s="124">
        <f>IFERROR(VLOOKUP(GRef!B311,C_150,20,FALSE),'Base Calendar'!G46)</f>
        <v>6</v>
      </c>
      <c r="H46" s="124">
        <f>IFERROR(VLOOKUP(GRef!B312,C_150,20,FALSE),'Base Calendar'!H46)</f>
        <v>7</v>
      </c>
      <c r="I46" s="124">
        <f>IFERROR(VLOOKUP(GRef!B313,C_150,20,FALSE),'Base Calendar'!I46)</f>
        <v>8</v>
      </c>
      <c r="J46" s="124">
        <f>IFERROR(VLOOKUP(GRef!B314,C_150,20,FALSE),'Base Calendar'!J46)</f>
        <v>9</v>
      </c>
      <c r="K46" s="324">
        <f>IFERROR(VLOOKUP(GRef!B315,C_150,20,FALSE),'Base Calendar'!K46)</f>
        <v>10</v>
      </c>
      <c r="L46" s="146"/>
      <c r="M46" s="124">
        <f>IFERROR(VLOOKUP(GRef!B346,C_150,20,FALSE),'Base Calendar'!M46)</f>
        <v>10</v>
      </c>
      <c r="N46" s="124">
        <f>IFERROR(VLOOKUP(GRef!B3463,C_150,20,FALSE),'Base Calendar'!N46)</f>
        <v>11</v>
      </c>
      <c r="O46" s="124">
        <f>IFERROR(VLOOKUP(GRef!B348,C_150,20,FALSE),'Base Calendar'!O46)</f>
        <v>12</v>
      </c>
      <c r="P46" s="124">
        <f>IFERROR(VLOOKUP(GRef!B349,C_150,20,FALSE),'Base Calendar'!P46)</f>
        <v>13</v>
      </c>
      <c r="Q46" s="324">
        <f>IFERROR(VLOOKUP(GRef!B350,C_150,20,FALSE),'Base Calendar'!Q46)</f>
        <v>14</v>
      </c>
    </row>
    <row r="47" spans="1:17" ht="12" customHeight="1">
      <c r="A47" s="124">
        <f>IFERROR(VLOOKUP(GRef!B290,C_150,20,FALSE),'Base Calendar'!A47)</f>
        <v>15</v>
      </c>
      <c r="B47" s="124">
        <f>IFERROR(VLOOKUP(GRef!B291,C_150,20,FALSE),'Base Calendar'!B47)</f>
        <v>16</v>
      </c>
      <c r="C47" s="124">
        <f>IFERROR(VLOOKUP(GRef!B292,C_150,20,FALSE),'Base Calendar'!C47)</f>
        <v>17</v>
      </c>
      <c r="D47" s="124">
        <f>IFERROR(VLOOKUP(GRef!B293,C_150,20,FALSE),'Base Calendar'!D47)</f>
        <v>18</v>
      </c>
      <c r="E47" s="324">
        <f>IFERROR(VLOOKUP(GRef!B294,C_150,20,FALSE),'Base Calendar'!E47)</f>
        <v>19</v>
      </c>
      <c r="F47" s="146"/>
      <c r="G47" s="124">
        <f>IFERROR(VLOOKUP(GRef!B318,C_150,20,FALSE),'Base Calendar'!G47)</f>
        <v>13</v>
      </c>
      <c r="H47" s="124">
        <f>IFERROR(VLOOKUP(GRef!B319,C_150,20,FALSE),'Base Calendar'!H47)</f>
        <v>14</v>
      </c>
      <c r="I47" s="124">
        <f>IFERROR(VLOOKUP(GRef!B320,C_150,20,FALSE),'Base Calendar'!I47)</f>
        <v>15</v>
      </c>
      <c r="J47" s="124">
        <f>IFERROR(VLOOKUP(GRef!B321,C_150,20,FALSE),'Base Calendar'!J47)</f>
        <v>16</v>
      </c>
      <c r="K47" s="324">
        <f>IFERROR(VLOOKUP(GRef!B322,C_150,20,FALSE),'Base Calendar'!K47)</f>
        <v>17</v>
      </c>
      <c r="L47" s="323"/>
      <c r="M47" s="124">
        <f>IFERROR(VLOOKUP(GRef!B353,C_150,20,FALSE),'Base Calendar'!M47)</f>
        <v>17</v>
      </c>
      <c r="N47" s="124">
        <f>IFERROR(VLOOKUP(GRef!B354,C_150,20,FALSE),'Base Calendar'!N47)</f>
        <v>18</v>
      </c>
      <c r="O47" s="124">
        <f>IFERROR(VLOOKUP(GRef!B355,C_150,20,FALSE),'Base Calendar'!O47)</f>
        <v>19</v>
      </c>
      <c r="P47" s="124">
        <f>IFERROR(VLOOKUP(GRef!B356,C_150,20,FALSE),'Base Calendar'!P47)</f>
        <v>20</v>
      </c>
      <c r="Q47" s="324" t="str">
        <f>IFERROR(VLOOKUP(GRef!B357,C_150,20,FALSE),'Base Calendar'!Q47)</f>
        <v>◯</v>
      </c>
    </row>
    <row r="48" spans="1:17" ht="12" customHeight="1">
      <c r="A48" s="124">
        <f>IFERROR(VLOOKUP(GRef!B297,C_150,20,FALSE),'Base Calendar'!A48)</f>
        <v>22</v>
      </c>
      <c r="B48" s="124">
        <f>IFERROR(VLOOKUP(GRef!B298,C_150,20,FALSE),'Base Calendar'!B48)</f>
        <v>23</v>
      </c>
      <c r="C48" s="124">
        <f>IFERROR(VLOOKUP(GRef!B299,C_150,20,FALSE),'Base Calendar'!C48)</f>
        <v>24</v>
      </c>
      <c r="D48" s="124">
        <f>IFERROR(VLOOKUP(GRef!B300,C_150,20,FALSE),'Base Calendar'!D48)</f>
        <v>25</v>
      </c>
      <c r="E48" s="324">
        <f>IFERROR(VLOOKUP(GRef!B301,C_150,20,FALSE),'Base Calendar'!E48)</f>
        <v>26</v>
      </c>
      <c r="F48" s="146"/>
      <c r="G48" s="124">
        <f>IFERROR(VLOOKUP(GRef!B325,C_150,20,FALSE),'Base Calendar'!G48)</f>
        <v>20</v>
      </c>
      <c r="H48" s="124">
        <f>IFERROR(VLOOKUP(GRef!B326,C_150,20,FALSE),'Base Calendar'!H48)</f>
        <v>21</v>
      </c>
      <c r="I48" s="124">
        <f>IFERROR(VLOOKUP(GRef!B327,C_150,20,FALSE),'Base Calendar'!I48)</f>
        <v>22</v>
      </c>
      <c r="J48" s="124">
        <f>IFERROR(VLOOKUP(GRef!B328,C_150,20,FALSE),'Base Calendar'!J48)</f>
        <v>23</v>
      </c>
      <c r="K48" s="324">
        <f>IFERROR(VLOOKUP(GRef!B329,C_150,20,FALSE),'Base Calendar'!K48)</f>
        <v>24</v>
      </c>
      <c r="L48" s="146"/>
      <c r="M48" s="124">
        <f>IFERROR(VLOOKUP(GRef!B360,C_150,20,FALSE),'Base Calendar'!M48)</f>
        <v>24</v>
      </c>
      <c r="N48" s="124">
        <f>IFERROR(VLOOKUP(GRef!B361,C_150,20,FALSE),'Base Calendar'!N48)</f>
        <v>25</v>
      </c>
      <c r="O48" s="124">
        <f>IFERROR(VLOOKUP(GRef!B362,C_150,20,FALSE),'Base Calendar'!O48)</f>
        <v>26</v>
      </c>
      <c r="P48" s="124" t="str">
        <f>IFERROR(VLOOKUP(GRef!B363,C_150,20,FALSE),'Base Calendar'!P48)</f>
        <v></v>
      </c>
      <c r="Q48" s="324">
        <f>IFERROR(VLOOKUP(GRef!B364,C_150,20,FALSE),'Base Calendar'!Q48)</f>
        <v>28</v>
      </c>
    </row>
    <row r="49" spans="1:19" ht="12" customHeight="1" thickBot="1">
      <c r="A49" s="325">
        <f>IFERROR(VLOOKUP(GRef!B304,C_150,20,FALSE),'Base Calendar'!A49)</f>
        <v>29</v>
      </c>
      <c r="B49" s="325">
        <f>IFERROR(VLOOKUP(GRef!B305,C_150,20,FALSE),'Base Calendar'!B49)</f>
        <v>30</v>
      </c>
      <c r="C49" s="325" t="str">
        <f>IFERROR(VLOOKUP(GRef!B306,C_150,20,FALSE),'Base Calendar'!C49)</f>
        <v xml:space="preserve"> </v>
      </c>
      <c r="D49" s="325" t="str">
        <f>IFERROR(VLOOKUP(GRef!B307,C_150,20,FALSE),'Base Calendar'!D49)</f>
        <v xml:space="preserve"> </v>
      </c>
      <c r="E49" s="326" t="str">
        <f>IFERROR(VLOOKUP(GRef!B308,C_150,20,FALSE),'Base Calendar'!E49)</f>
        <v xml:space="preserve"> </v>
      </c>
      <c r="F49" s="146"/>
      <c r="G49" s="325" t="str">
        <f>IFERROR(VLOOKUP(GRef!B332,C_150,20,FALSE),'Base Calendar'!G49)</f>
        <v>●</v>
      </c>
      <c r="H49" s="325">
        <f>IFERROR(VLOOKUP(GRef!B333,C_150,20,FALSE),'Base Calendar'!H49)</f>
        <v>28</v>
      </c>
      <c r="I49" s="325">
        <f>IFERROR(VLOOKUP(GRef!B334,C_150,20,FALSE),'Base Calendar'!I49)</f>
        <v>29</v>
      </c>
      <c r="J49" s="325">
        <f>IFERROR(VLOOKUP(GRef!B335,C_150,20,FALSE),'Base Calendar'!J49)</f>
        <v>30</v>
      </c>
      <c r="K49" s="326">
        <f>IFERROR(VLOOKUP(GRef!B336,C_150,20,FALSE),'Base Calendar'!K49)</f>
        <v>31</v>
      </c>
      <c r="L49" s="169"/>
      <c r="M49" s="325">
        <f>IFERROR(VLOOKUP(GRef!B367,C_150,20,FALSE),'Base Calendar'!M49)</f>
        <v>0</v>
      </c>
      <c r="N49" s="325">
        <f>IFERROR(VLOOKUP(GRef!B368,C_150,20,FALSE),'Base Calendar'!N49)</f>
        <v>0</v>
      </c>
      <c r="O49" s="325">
        <f>IFERROR(VLOOKUP(GRef!B369,C_150,20,FALSE),'Base Calendar'!O49)</f>
        <v>0</v>
      </c>
      <c r="P49" s="325">
        <f>IFERROR(VLOOKUP(GRef!B370,C_150,20,FALSE),'Base Calendar'!P49)</f>
        <v>0</v>
      </c>
      <c r="Q49" s="326">
        <f>IFERROR(VLOOKUP(GRef!B371,C_150,20,FALSE),'Base Calendar'!Q49)</f>
        <v>0</v>
      </c>
    </row>
    <row r="50" spans="1:19" ht="12" customHeight="1">
      <c r="A50" s="164"/>
      <c r="B50" s="158"/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3">
        <v>21</v>
      </c>
      <c r="N50" s="153" t="s">
        <v>135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51">
        <f>DAY(GRef!H378)</f>
        <v>27</v>
      </c>
      <c r="N51" s="158" t="s">
        <v>39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WD9fNpGwIzrTTqldxgcfLQWsUS/zCK4KX/3vYrdE1TAJ6SCWX0rXFponijJ2OGe/wNl9tFk1E9sv3DG0/2Jl9w==" saltValue="u968MWn4SQro0ao91e9ncw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33" priority="7" stopIfTrue="1" operator="equal">
      <formula>0</formula>
    </cfRule>
  </conditionalFormatting>
  <conditionalFormatting sqref="A9:Q13">
    <cfRule type="cellIs" dxfId="132" priority="4" stopIfTrue="1" operator="equal">
      <formula>0</formula>
    </cfRule>
    <cfRule type="cellIs" dxfId="131" priority="5" stopIfTrue="1" operator="equal">
      <formula>15.5</formula>
    </cfRule>
    <cfRule type="cellIs" dxfId="130" priority="6" stopIfTrue="1" operator="equal">
      <formula>0</formula>
    </cfRule>
  </conditionalFormatting>
  <conditionalFormatting sqref="A21:Q25">
    <cfRule type="cellIs" dxfId="129" priority="3" stopIfTrue="1" operator="equal">
      <formula>0</formula>
    </cfRule>
  </conditionalFormatting>
  <conditionalFormatting sqref="A33:Q37">
    <cfRule type="cellIs" dxfId="128" priority="2" stopIfTrue="1" operator="equal">
      <formula>0</formula>
    </cfRule>
  </conditionalFormatting>
  <conditionalFormatting sqref="A45:Q49">
    <cfRule type="cellIs" dxfId="127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GRef!I1</f>
        <v>200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GRef!I376</f>
        <v>230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IFERROR(VLOOKUP(GRef!B3,C_200,19,FALSE),'Base Calendar'!A9)</f>
        <v>2</v>
      </c>
      <c r="B9" s="124">
        <f>IFERROR(VLOOKUP(GRef!B4,C_200,19,FALSE),'Base Calendar'!B9)</f>
        <v>3</v>
      </c>
      <c r="C9" s="124">
        <f>IFERROR(VLOOKUP(GRef!B5,C_200,19,FALSE),'Base Calendar'!C9)</f>
        <v>4</v>
      </c>
      <c r="D9" s="124">
        <f>IFERROR(VLOOKUP(GRef!B6,C_200,19,FALSE),'Base Calendar'!D9)</f>
        <v>5</v>
      </c>
      <c r="E9" s="324">
        <f>IFERROR(VLOOKUP(GRef!B7,C_200,19,FALSE),'Base Calendar'!E9)</f>
        <v>6</v>
      </c>
      <c r="F9" s="146"/>
      <c r="G9" s="124">
        <f>IFERROR(VLOOKUP(GRef!B31,C_200,19,FALSE),'Base Calendar'!G9)</f>
        <v>0</v>
      </c>
      <c r="H9" s="124">
        <f>IFERROR(VLOOKUP(GRef!B32,C_200,19,FALSE),'Base Calendar'!H9)</f>
        <v>0</v>
      </c>
      <c r="I9" s="124">
        <f>IFERROR(VLOOKUP(GRef!B33,C_200,19,FALSE),'Base Calendar'!I9)</f>
        <v>1</v>
      </c>
      <c r="J9" s="124">
        <f>IFERROR(VLOOKUP(GRef!B34,C_200,19,FALSE),'Base Calendar'!J9)</f>
        <v>2</v>
      </c>
      <c r="K9" s="324">
        <f>IFERROR(VLOOKUP(GRef!B35,C_200,19,FALSE),'Base Calendar'!K9)</f>
        <v>3</v>
      </c>
      <c r="L9" s="146"/>
      <c r="M9" s="124" t="str">
        <f>IFERROR(VLOOKUP(GRef!B66,C_200,19,FALSE),'Base Calendar'!M9)</f>
        <v>●</v>
      </c>
      <c r="N9" s="124">
        <f>IFERROR(VLOOKUP(GRef!B67,C_200,19,FALSE),'Base Calendar'!N9)</f>
        <v>4</v>
      </c>
      <c r="O9" s="124">
        <f>IFERROR(VLOOKUP(GRef!B68,C_200,19,FALSE),'Base Calendar'!O9)</f>
        <v>5</v>
      </c>
      <c r="P9" s="124">
        <f>IFERROR(VLOOKUP(GRef!B69,C_200,19,FALSE),'Base Calendar'!P9)</f>
        <v>6</v>
      </c>
      <c r="Q9" s="324">
        <f>IFERROR(VLOOKUP(GRef!B70,C_200,19,FALSE),'Base Calendar'!Q9)</f>
        <v>7</v>
      </c>
      <c r="S9" s="147"/>
    </row>
    <row r="10" spans="1:19" ht="12" customHeight="1">
      <c r="A10" s="124" t="str">
        <f>IFERROR(VLOOKUP(GRef!B10,C_200,19,FALSE),'Base Calendar'!A10)</f>
        <v></v>
      </c>
      <c r="B10" s="124">
        <f>IFERROR(VLOOKUP(GRef!B11,C_200,19,FALSE),'Base Calendar'!B10)</f>
        <v>10</v>
      </c>
      <c r="C10" s="124">
        <f>IFERROR(VLOOKUP(GRef!B12,C_200,19,FALSE),'Base Calendar'!C10)</f>
        <v>11</v>
      </c>
      <c r="D10" s="124">
        <f>IFERROR(VLOOKUP(GRef!B13,C_200,19,FALSE),'Base Calendar'!D10)</f>
        <v>12</v>
      </c>
      <c r="E10" s="324" t="str">
        <f>IFERROR(VLOOKUP(GRef!B14,C_200,19,FALSE),'Base Calendar'!E10)</f>
        <v>◯</v>
      </c>
      <c r="F10" s="323"/>
      <c r="G10" s="124">
        <f>IFERROR(VLOOKUP(GRef!B38,C_200,19,FALSE),'Base Calendar'!G10)</f>
        <v>6</v>
      </c>
      <c r="H10" s="124">
        <f>IFERROR(VLOOKUP(GRef!B39,C_200,19,FALSE),'Base Calendar'!H10)</f>
        <v>7</v>
      </c>
      <c r="I10" s="124">
        <f>IFERROR(VLOOKUP(GRef!B40,C_200,19,FALSE),'Base Calendar'!I10)</f>
        <v>8</v>
      </c>
      <c r="J10" s="124">
        <f>IFERROR(VLOOKUP(GRef!B41,C_200,19,FALSE),'Base Calendar'!J10)</f>
        <v>9</v>
      </c>
      <c r="K10" s="324">
        <f>IFERROR(VLOOKUP(GRef!B42,C_200,19,FALSE),'Base Calendar'!K10)</f>
        <v>10</v>
      </c>
      <c r="L10" s="146"/>
      <c r="M10" s="124">
        <f>IFERROR(VLOOKUP(GRef!B73,C_200,19,FALSE),'Base Calendar'!M10)</f>
        <v>10</v>
      </c>
      <c r="N10" s="124">
        <f>IFERROR(VLOOKUP(GRef!B74,C_200,19,FALSE),'Base Calendar'!N10)</f>
        <v>11</v>
      </c>
      <c r="O10" s="124">
        <f>IFERROR(VLOOKUP(GRef!B75,C_200,19,FALSE),'Base Calendar'!O10)</f>
        <v>12</v>
      </c>
      <c r="P10" s="124">
        <f>IFERROR(VLOOKUP(GRef!B76,C_200,19,FALSE),'Base Calendar'!P10)</f>
        <v>13</v>
      </c>
      <c r="Q10" s="324">
        <f>IFERROR(VLOOKUP(GRef!B77,C_200,19,FALSE),'Base Calendar'!Q10)</f>
        <v>14</v>
      </c>
    </row>
    <row r="11" spans="1:19" ht="12" customHeight="1">
      <c r="A11" s="124">
        <f>IFERROR(VLOOKUP(GRef!B17,C_200,19,FALSE),'Base Calendar'!A11)</f>
        <v>16</v>
      </c>
      <c r="B11" s="124">
        <f>IFERROR(VLOOKUP(GRef!B18,C_200,19,FALSE),'Base Calendar'!B11)</f>
        <v>17</v>
      </c>
      <c r="C11" s="124">
        <f>IFERROR(VLOOKUP(GRef!B19,C_200,19,FALSE),'Base Calendar'!C11)</f>
        <v>18</v>
      </c>
      <c r="D11" s="124">
        <f>IFERROR(VLOOKUP(GRef!B20,C_200,19,FALSE),'Base Calendar'!D11)</f>
        <v>19</v>
      </c>
      <c r="E11" s="324" t="str">
        <f>IFERROR(VLOOKUP(GRef!B21,C_200,19,FALSE),'Base Calendar'!E11)</f>
        <v>◯</v>
      </c>
      <c r="F11" s="146"/>
      <c r="G11" s="124">
        <f>IFERROR(VLOOKUP(GRef!B45,C_200,19,FALSE),'Base Calendar'!G11)</f>
        <v>13</v>
      </c>
      <c r="H11" s="124">
        <f>IFERROR(VLOOKUP(GRef!B46,C_200,19,FALSE),'Base Calendar'!H11)</f>
        <v>14</v>
      </c>
      <c r="I11" s="124">
        <f>IFERROR(VLOOKUP(GRef!B47,C_200,19,FALSE),'Base Calendar'!I11)</f>
        <v>15</v>
      </c>
      <c r="J11" s="124">
        <f>IFERROR(VLOOKUP(GRef!B48,C_200,19,FALSE),'Base Calendar'!J11)</f>
        <v>16</v>
      </c>
      <c r="K11" s="324">
        <f>IFERROR(VLOOKUP(GRef!B49,C_200,19,FALSE),'Base Calendar'!K11)</f>
        <v>17</v>
      </c>
      <c r="L11" s="146"/>
      <c r="M11" s="124">
        <f>IFERROR(VLOOKUP(GRef!B80,C_200,19,FALSE),'Base Calendar'!M11)</f>
        <v>17</v>
      </c>
      <c r="N11" s="124">
        <f>IFERROR(VLOOKUP(GRef!B81,C_200,19,FALSE),'Base Calendar'!N11)</f>
        <v>18</v>
      </c>
      <c r="O11" s="124">
        <f>IFERROR(VLOOKUP(GRef!B82,C_200,19,FALSE),'Base Calendar'!O11)</f>
        <v>19</v>
      </c>
      <c r="P11" s="124">
        <f>IFERROR(VLOOKUP(GRef!B83,C_200,19,FALSE),'Base Calendar'!P11)</f>
        <v>20</v>
      </c>
      <c r="Q11" s="324">
        <f>IFERROR(VLOOKUP(GRef!B84,C_200,19,FALSE),'Base Calendar'!Q11)</f>
        <v>21</v>
      </c>
    </row>
    <row r="12" spans="1:19" ht="12" customHeight="1">
      <c r="A12" s="124">
        <f>IFERROR(VLOOKUP(GRef!B24,C_200,19,FALSE),'Base Calendar'!A12)</f>
        <v>23</v>
      </c>
      <c r="B12" s="124">
        <f>IFERROR(VLOOKUP(GRef!B25,C_200,19,FALSE),'Base Calendar'!B12)</f>
        <v>24</v>
      </c>
      <c r="C12" s="124">
        <f>IFERROR(VLOOKUP(GRef!B26,C_200,19,FALSE),'Base Calendar'!C12)</f>
        <v>25</v>
      </c>
      <c r="D12" s="124">
        <f>IFERROR(VLOOKUP(GRef!B27,C_200,19,FALSE),'Base Calendar'!D12)</f>
        <v>26</v>
      </c>
      <c r="E12" s="324" t="str">
        <f>IFERROR(VLOOKUP(GRef!B28,C_200,19,FALSE),'Base Calendar'!E12)</f>
        <v>◯</v>
      </c>
      <c r="F12" s="146"/>
      <c r="G12" s="124">
        <f>IFERROR(VLOOKUP(GRef!B52,C_200,19,FALSE),'Base Calendar'!G12)</f>
        <v>20</v>
      </c>
      <c r="H12" s="124">
        <f>IFERROR(VLOOKUP(GRef!B53,C_200,19,FALSE),'Base Calendar'!H12)</f>
        <v>21</v>
      </c>
      <c r="I12" s="124">
        <f>IFERROR(VLOOKUP(GRef!B54,C_200,19,FALSE),'Base Calendar'!I12)</f>
        <v>22</v>
      </c>
      <c r="J12" s="124">
        <f>IFERROR(VLOOKUP(GRef!B55,C_200,19,FALSE),'Base Calendar'!J12)</f>
        <v>23</v>
      </c>
      <c r="K12" s="324">
        <f>IFERROR(VLOOKUP(GRef!B56,C_200,19,FALSE),'Base Calendar'!K12)</f>
        <v>24</v>
      </c>
      <c r="L12" s="146"/>
      <c r="M12" s="124">
        <f>IFERROR(VLOOKUP(GRef!B87,C_200,19,FALSE),'Base Calendar'!M12)</f>
        <v>24</v>
      </c>
      <c r="N12" s="124">
        <f>IFERROR(VLOOKUP(GRef!B88,C_200,19,FALSE),'Base Calendar'!N12)</f>
        <v>25</v>
      </c>
      <c r="O12" s="124">
        <f>IFERROR(VLOOKUP(GRef!B89,C_200,19,FALSE),'Base Calendar'!O12)</f>
        <v>26</v>
      </c>
      <c r="P12" s="124">
        <f>IFERROR(VLOOKUP(GRef!B90,C_200,19,FALSE),'Base Calendar'!P12)</f>
        <v>27</v>
      </c>
      <c r="Q12" s="324">
        <f>IFERROR(VLOOKUP(GRef!B91,C_200,19,FALSE),'Base Calendar'!Q12)</f>
        <v>28</v>
      </c>
    </row>
    <row r="13" spans="1:19" ht="12" customHeight="1" thickBot="1">
      <c r="A13" s="325">
        <f>IFERROR(VLOOKUP(GRef!B31,C_200,19,FALSE),'Base Calendar'!A13)</f>
        <v>30</v>
      </c>
      <c r="B13" s="325">
        <f>IFERROR(VLOOKUP(GRef!B32,C_200,19,FALSE),'Base Calendar'!B13)</f>
        <v>31</v>
      </c>
      <c r="C13" s="325">
        <f>IFERROR(VLOOKUP(GRef!B33,C_200,19,FALSE),'Base Calendar'!C13)</f>
        <v>0</v>
      </c>
      <c r="D13" s="325">
        <f>IFERROR(VLOOKUP(GRef!B34,C_200,19,FALSE),'Base Calendar'!D13)</f>
        <v>0</v>
      </c>
      <c r="E13" s="326">
        <f>IFERROR(VLOOKUP(GRef!B35,C_200,19,FALSE),'Base Calendar'!E13)</f>
        <v>0</v>
      </c>
      <c r="F13" s="146"/>
      <c r="G13" s="325">
        <f>IFERROR(VLOOKUP(GRef!B59,C_200,19,FALSE),'Base Calendar'!G13)</f>
        <v>27</v>
      </c>
      <c r="H13" s="325">
        <f>IFERROR(VLOOKUP(GRef!B60,C_200,19,FALSE),'Base Calendar'!H13)</f>
        <v>28</v>
      </c>
      <c r="I13" s="325">
        <f>IFERROR(VLOOKUP(GRef!B61,C_200,19,FALSE),'Base Calendar'!I13)</f>
        <v>29</v>
      </c>
      <c r="J13" s="325">
        <f>IFERROR(VLOOKUP(GRef!B62,C_200,19,FALSE),'Base Calendar'!J13)</f>
        <v>30</v>
      </c>
      <c r="K13" s="326">
        <f>IFERROR(VLOOKUP(GRef!B63,C_200,19,FALSE),'Base Calendar'!K13)</f>
        <v>31</v>
      </c>
      <c r="L13" s="146"/>
      <c r="M13" s="325">
        <f>IFERROR(VLOOKUP(GRef!B94,C_200,19,FALSE),'Base Calendar'!M13)</f>
        <v>0</v>
      </c>
      <c r="N13" s="325">
        <f>IFERROR(VLOOKUP(GRef!B95,C_200,19,FALSE),'Base Calendar'!N13)</f>
        <v>0</v>
      </c>
      <c r="O13" s="325">
        <f>IFERROR(VLOOKUP(GRef!B96,C_200,19,FALSE),'Base Calendar'!O13)</f>
        <v>0</v>
      </c>
      <c r="P13" s="325">
        <f>IFERROR(VLOOKUP(GRef!B97,C_200,19,FALSE),'Base Calendar'!P13)</f>
        <v>0</v>
      </c>
      <c r="Q13" s="326">
        <f>IFERROR(VLOOKUP(GRef!B98,C_200,19,FALSE),'Base Calendar'!Q13)</f>
        <v>0</v>
      </c>
    </row>
    <row r="14" spans="1:19" ht="12" customHeight="1">
      <c r="A14" s="148">
        <f>DAY(GRef!I377)</f>
        <v>9</v>
      </c>
      <c r="B14" s="149" t="s">
        <v>28</v>
      </c>
      <c r="C14" s="149"/>
      <c r="D14" s="149"/>
      <c r="E14" s="149"/>
      <c r="F14" s="149"/>
      <c r="G14" s="150"/>
      <c r="H14" s="151"/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152" t="s">
        <v>130</v>
      </c>
      <c r="B15" s="152" t="s">
        <v>44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 t="s">
        <v>129</v>
      </c>
      <c r="B16" s="151"/>
      <c r="C16" s="151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IFERROR(VLOOKUP(GRef!B94,C_200,19,FALSE),'Base Calendar'!A21)</f>
        <v>1</v>
      </c>
      <c r="B21" s="124">
        <f>IFERROR(VLOOKUP(GRef!B95,C_200,19,FALSE),'Base Calendar'!B21)</f>
        <v>2</v>
      </c>
      <c r="C21" s="124">
        <f>IFERROR(VLOOKUP(GRef!B96,C_200,19,FALSE),'Base Calendar'!C21)</f>
        <v>3</v>
      </c>
      <c r="D21" s="124">
        <f>IFERROR(VLOOKUP(GRef!B97,C_200,19,FALSE),'Base Calendar'!D21)</f>
        <v>4</v>
      </c>
      <c r="E21" s="324">
        <f>IFERROR(VLOOKUP(GRef!B98,C_200,19,FALSE),'Base Calendar'!E21)</f>
        <v>5</v>
      </c>
      <c r="F21" s="146"/>
      <c r="G21" s="124" t="str">
        <f>IFERROR(VLOOKUP(GRef!B122,C_200,19,FALSE),'Base Calendar'!G21)</f>
        <v xml:space="preserve"> </v>
      </c>
      <c r="H21" s="124">
        <f>IFERROR(VLOOKUP(GRef!B123,C_200,19,FALSE),'Base Calendar'!H21)</f>
        <v>0</v>
      </c>
      <c r="I21" s="124">
        <f>IFERROR(VLOOKUP(GRef!B124,C_200,19,FALSE),'Base Calendar'!I21)</f>
        <v>0</v>
      </c>
      <c r="J21" s="124">
        <f>IFERROR(VLOOKUP(GRef!B125,C_200,19,FALSE),'Base Calendar'!J21)</f>
        <v>1</v>
      </c>
      <c r="K21" s="324">
        <f>IFERROR(VLOOKUP(GRef!B126,C_200,19,FALSE),'Base Calendar'!K21)</f>
        <v>2</v>
      </c>
      <c r="L21" s="146"/>
      <c r="M21" s="124">
        <f>IFERROR(VLOOKUP(GRef!B157,C_200,19,FALSE),'Base Calendar'!M21)</f>
        <v>3</v>
      </c>
      <c r="N21" s="124">
        <f>IFERROR(VLOOKUP(GRef!B158,C_200,19,FALSE),'Base Calendar'!N21)</f>
        <v>4</v>
      </c>
      <c r="O21" s="124">
        <f>IFERROR(VLOOKUP(GRef!B159,C_200,19,FALSE),'Base Calendar'!O21)</f>
        <v>5</v>
      </c>
      <c r="P21" s="124">
        <f>IFERROR(VLOOKUP(GRef!B160,C_200,19,FALSE),'Base Calendar'!P21)</f>
        <v>6</v>
      </c>
      <c r="Q21" s="324">
        <f>IFERROR(VLOOKUP(GRef!B161,C_200,19,FALSE),'Base Calendar'!Q21)</f>
        <v>7</v>
      </c>
    </row>
    <row r="22" spans="1:17" ht="12" customHeight="1">
      <c r="A22" s="124">
        <f>IFERROR(VLOOKUP(GRef!B101,C_200,19,FALSE),'Base Calendar'!A22)</f>
        <v>8</v>
      </c>
      <c r="B22" s="124">
        <f>IFERROR(VLOOKUP(GRef!B102,C_200,19,FALSE),'Base Calendar'!B22)</f>
        <v>9</v>
      </c>
      <c r="C22" s="124">
        <f>IFERROR(VLOOKUP(GRef!B103,C_200,19,FALSE),'Base Calendar'!C22)</f>
        <v>10</v>
      </c>
      <c r="D22" s="124">
        <f>IFERROR(VLOOKUP(GRef!B104,C_200,19,FALSE),'Base Calendar'!D22)</f>
        <v>11</v>
      </c>
      <c r="E22" s="324">
        <f>IFERROR(VLOOKUP(GRef!B105,C_200,19,FALSE),'Base Calendar'!E22)</f>
        <v>12</v>
      </c>
      <c r="F22" s="146"/>
      <c r="G22" s="124">
        <f>IFERROR(VLOOKUP(GRef!B129,C_200,19,FALSE),'Base Calendar'!G22)</f>
        <v>5</v>
      </c>
      <c r="H22" s="124">
        <f>IFERROR(VLOOKUP(GRef!B130,C_200,19,FALSE),'Base Calendar'!H22)</f>
        <v>6</v>
      </c>
      <c r="I22" s="124">
        <f>IFERROR(VLOOKUP(GRef!B131,C_200,19,FALSE),'Base Calendar'!I22)</f>
        <v>7</v>
      </c>
      <c r="J22" s="124">
        <f>IFERROR(VLOOKUP(GRef!B132,C_200,19,FALSE),'Base Calendar'!J22)</f>
        <v>8</v>
      </c>
      <c r="K22" s="324">
        <f>IFERROR(VLOOKUP(GRef!B133,C_200,19,FALSE),'Base Calendar'!K22)</f>
        <v>9</v>
      </c>
      <c r="L22" s="146"/>
      <c r="M22" s="124">
        <f>IFERROR(VLOOKUP(GRef!B164,C_200,19,FALSE),'Base Calendar'!M22)</f>
        <v>10</v>
      </c>
      <c r="N22" s="124">
        <f>IFERROR(VLOOKUP(GRef!B165,C_200,19,FALSE),'Base Calendar'!N22)</f>
        <v>11</v>
      </c>
      <c r="O22" s="124">
        <f>IFERROR(VLOOKUP(GRef!B166,C_200,19,FALSE),'Base Calendar'!O22)</f>
        <v>12</v>
      </c>
      <c r="P22" s="124">
        <f>IFERROR(VLOOKUP(GRef!B167,C_200,19,FALSE),'Base Calendar'!P22)</f>
        <v>13</v>
      </c>
      <c r="Q22" s="324">
        <f>IFERROR(VLOOKUP(GRef!B168,C_200,19,FALSE),'Base Calendar'!Q22)</f>
        <v>14</v>
      </c>
    </row>
    <row r="23" spans="1:17" ht="12" customHeight="1">
      <c r="A23" s="124">
        <f>IFERROR(VLOOKUP(GRef!B108,C_200,19,FALSE),'Base Calendar'!A23)</f>
        <v>15</v>
      </c>
      <c r="B23" s="124">
        <f>IFERROR(VLOOKUP(GRef!B109,C_200,19,FALSE),'Base Calendar'!B23)</f>
        <v>16</v>
      </c>
      <c r="C23" s="124">
        <f>IFERROR(VLOOKUP(GRef!B110,C_200,19,FALSE),'Base Calendar'!C23)</f>
        <v>17</v>
      </c>
      <c r="D23" s="124">
        <f>IFERROR(VLOOKUP(GRef!B111,C_200,19,FALSE),'Base Calendar'!D23)</f>
        <v>18</v>
      </c>
      <c r="E23" s="324">
        <f>IFERROR(VLOOKUP(GRef!B112,C_200,19,FALSE),'Base Calendar'!E23)</f>
        <v>19</v>
      </c>
      <c r="F23" s="146"/>
      <c r="G23" s="124">
        <f>IFERROR(VLOOKUP(GRef!B136,C_200,19,FALSE),'Base Calendar'!G23)</f>
        <v>12</v>
      </c>
      <c r="H23" s="124">
        <f>IFERROR(VLOOKUP(GRef!B137,C_200,19,FALSE),'Base Calendar'!H23)</f>
        <v>13</v>
      </c>
      <c r="I23" s="124">
        <f>IFERROR(VLOOKUP(GRef!B138,C_200,19,FALSE),'Base Calendar'!I23)</f>
        <v>14</v>
      </c>
      <c r="J23" s="124">
        <f>IFERROR(VLOOKUP(GRef!B139,C_200,19,FALSE),'Base Calendar'!J23)</f>
        <v>15</v>
      </c>
      <c r="K23" s="324">
        <f>IFERROR(VLOOKUP(GRef!B140,C_200,19,FALSE),'Base Calendar'!K23)</f>
        <v>16</v>
      </c>
      <c r="L23" s="146"/>
      <c r="M23" s="124">
        <f>IFERROR(VLOOKUP(GRef!B171,C_200,19,FALSE),'Base Calendar'!M23)</f>
        <v>17</v>
      </c>
      <c r="N23" s="124">
        <f>IFERROR(VLOOKUP(GRef!B172,C_200,19,FALSE),'Base Calendar'!N23)</f>
        <v>18</v>
      </c>
      <c r="O23" s="124">
        <f>IFERROR(VLOOKUP(GRef!B173,C_200,19,FALSE),'Base Calendar'!O23)</f>
        <v>19</v>
      </c>
      <c r="P23" s="124">
        <f>IFERROR(VLOOKUP(GRef!B174,C_200,19,FALSE),'Base Calendar'!P23)</f>
        <v>20</v>
      </c>
      <c r="Q23" s="324">
        <f>IFERROR(VLOOKUP(GRef!B175,C_200,19,FALSE),'Base Calendar'!Q23)</f>
        <v>21</v>
      </c>
    </row>
    <row r="24" spans="1:17" ht="12" customHeight="1">
      <c r="A24" s="124">
        <f>IFERROR(VLOOKUP(GRef!B115,C_200,19,FALSE),'Base Calendar'!A24)</f>
        <v>22</v>
      </c>
      <c r="B24" s="124">
        <f>IFERROR(VLOOKUP(GRef!B116,C_200,19,FALSE),'Base Calendar'!B24)</f>
        <v>23</v>
      </c>
      <c r="C24" s="124">
        <f>IFERROR(VLOOKUP(GRef!B117,C_200,19,FALSE),'Base Calendar'!C24)</f>
        <v>24</v>
      </c>
      <c r="D24" s="124">
        <f>IFERROR(VLOOKUP(GRef!B118,C_200,19,FALSE),'Base Calendar'!D24)</f>
        <v>25</v>
      </c>
      <c r="E24" s="324">
        <f>IFERROR(VLOOKUP(GRef!B119,C_200,19,FALSE),'Base Calendar'!E24)</f>
        <v>26</v>
      </c>
      <c r="F24" s="146"/>
      <c r="G24" s="124" t="str">
        <f>IFERROR(VLOOKUP(GRef!B143,C_200,19,FALSE),'Base Calendar'!G24)</f>
        <v>◯</v>
      </c>
      <c r="H24" s="124" t="str">
        <f>IFERROR(VLOOKUP(GRef!B144,C_200,19,FALSE),'Base Calendar'!H24)</f>
        <v>◯</v>
      </c>
      <c r="I24" s="124" t="str">
        <f>IFERROR(VLOOKUP(GRef!B145,C_200,19,FALSE),'Base Calendar'!I24)</f>
        <v>◯</v>
      </c>
      <c r="J24" s="124" t="str">
        <f>IFERROR(VLOOKUP(GRef!B146,C_200,19,FALSE),'Base Calendar'!J24)</f>
        <v>●</v>
      </c>
      <c r="K24" s="324" t="str">
        <f>IFERROR(VLOOKUP(GRef!B147,C_200,19,FALSE),'Base Calendar'!K24)</f>
        <v>●</v>
      </c>
      <c r="L24" s="146"/>
      <c r="M24" s="124" t="str">
        <f>IFERROR(VLOOKUP(GRef!B178,C_200,19,FALSE),'Base Calendar'!M24)</f>
        <v>◯</v>
      </c>
      <c r="N24" s="124" t="str">
        <f>IFERROR(VLOOKUP(GRef!B179,C_200,19,FALSE),'Base Calendar'!N24)</f>
        <v>●</v>
      </c>
      <c r="O24" s="124" t="str">
        <f>IFERROR(VLOOKUP(GRef!B180,C_200,19,FALSE),'Base Calendar'!O24)</f>
        <v>◯</v>
      </c>
      <c r="P24" s="124" t="str">
        <f>IFERROR(VLOOKUP(GRef!B181,C_200,19,FALSE),'Base Calendar'!P24)</f>
        <v>◯</v>
      </c>
      <c r="Q24" s="324" t="str">
        <f>IFERROR(VLOOKUP(GRef!B182,C_200,19,FALSE),'Base Calendar'!Q24)</f>
        <v>◯</v>
      </c>
    </row>
    <row r="25" spans="1:17" ht="12" customHeight="1" thickBot="1">
      <c r="A25" s="325">
        <f>IFERROR(VLOOKUP(GRef!B122,C_200,19,FALSE),'Base Calendar'!A25)</f>
        <v>29</v>
      </c>
      <c r="B25" s="325">
        <f>IFERROR(VLOOKUP(GRef!B123,C_200,19,FALSE),'Base Calendar'!B25)</f>
        <v>30</v>
      </c>
      <c r="C25" s="325">
        <f>IFERROR(VLOOKUP(GRef!B124,C_200,19,FALSE),'Base Calendar'!C25)</f>
        <v>31</v>
      </c>
      <c r="D25" s="325">
        <f>IFERROR(VLOOKUP(GRef!B125,C_200,19,FALSE),'Base Calendar'!D25)</f>
        <v>0</v>
      </c>
      <c r="E25" s="326">
        <f>IFERROR(VLOOKUP(GRef!B126,C_200,19,FALSE),'Base Calendar'!E25)</f>
        <v>0</v>
      </c>
      <c r="F25" s="157"/>
      <c r="G25" s="325">
        <f>IFERROR(VLOOKUP(GRef!B150,C_200,19,FALSE),'Base Calendar'!G25)</f>
        <v>26</v>
      </c>
      <c r="H25" s="325">
        <f>IFERROR(VLOOKUP(GRef!B151,C_200,19,FALSE),'Base Calendar'!H25)</f>
        <v>27</v>
      </c>
      <c r="I25" s="325">
        <f>IFERROR(VLOOKUP(GRef!B152,C_200,19,FALSE),'Base Calendar'!I25)</f>
        <v>28</v>
      </c>
      <c r="J25" s="325">
        <f>IFERROR(VLOOKUP(GRef!B153,C_200,19,FALSE),'Base Calendar'!J25)</f>
        <v>29</v>
      </c>
      <c r="K25" s="326">
        <f>IFERROR(VLOOKUP(GRef!B154,C_200,19,FALSE),'Base Calendar'!K25)</f>
        <v>30</v>
      </c>
      <c r="L25" s="146"/>
      <c r="M25" s="325" t="str">
        <f>IFERROR(VLOOKUP(GRef!B185,C_200,19,FALSE),'Base Calendar'!M25)</f>
        <v>◯</v>
      </c>
      <c r="N25" s="325">
        <f>IFERROR(VLOOKUP(GRef!I44,C_200,19,FALSE),'Base Calendar'!N25)</f>
        <v>0</v>
      </c>
      <c r="O25" s="325">
        <f>IFERROR(VLOOKUP(GRef!I45,C_200,19,FALSE),'Base Calendar'!O25)</f>
        <v>0</v>
      </c>
      <c r="P25" s="325">
        <f>IFERROR(VLOOKUP(GRef!I46,C_200,19,FALSE),'Base Calendar'!P25)</f>
        <v>0</v>
      </c>
      <c r="Q25" s="326">
        <f>IFERROR(VLOOKUP(GRef!I47,C_200,19,FALSE),'Base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IFERROR(VLOOKUP(GRef!B186,C_200,19,FALSE),'Base Calendar'!B33)</f>
        <v>●</v>
      </c>
      <c r="C33" s="124" t="str">
        <f>IFERROR(VLOOKUP(GRef!B187,C_200,19,FALSE),'Base Calendar'!C33)</f>
        <v>◯</v>
      </c>
      <c r="D33" s="124" t="str">
        <f>IFERROR(VLOOKUP(GRef!B188,C_200,19,FALSE),'Base Calendar'!D33)</f>
        <v>◯</v>
      </c>
      <c r="E33" s="324" t="str">
        <f>IFERROR(VLOOKUP(GRef!B189,C_200,19,FALSE),'Base Calendar'!E33)</f>
        <v>◯</v>
      </c>
      <c r="F33" s="146"/>
      <c r="G33" s="124" t="str">
        <f>IFERROR(VLOOKUP(GRef!B213,C_200,19,FALSE),'Base Calendar'!G33)</f>
        <v xml:space="preserve"> </v>
      </c>
      <c r="H33" s="124" t="str">
        <f>IFERROR(VLOOKUP(GRef!B214,C_200,19,FALSE),'Base Calendar'!H33)</f>
        <v xml:space="preserve"> </v>
      </c>
      <c r="I33" s="124">
        <f>IFERROR(VLOOKUP(GRef!B215,C_200,19,FALSE),'Base Calendar'!I33)</f>
        <v>0</v>
      </c>
      <c r="J33" s="124">
        <f>IFERROR(VLOOKUP(GRef!B216,C_200,19,FALSE),'Base Calendar'!J33)</f>
        <v>0</v>
      </c>
      <c r="K33" s="324">
        <f>IFERROR(VLOOKUP(GRef!B217,C_200,19,FALSE),'Base Calendar'!K33)</f>
        <v>1</v>
      </c>
      <c r="L33" s="146"/>
      <c r="M33" s="124">
        <f>IFERROR(VLOOKUP(GRef!B241,C_200,19,FALSE),'Base Calendar'!M33)</f>
        <v>0</v>
      </c>
      <c r="N33" s="124" t="str">
        <f>IFERROR(VLOOKUP(GRef!B242,C_200,19,FALSE),'Base Calendar'!N33)</f>
        <v xml:space="preserve"> </v>
      </c>
      <c r="O33" s="124">
        <f>IFERROR(VLOOKUP(GRef!B243,C_200,19,FALSE),'Base Calendar'!O33)</f>
        <v>0</v>
      </c>
      <c r="P33" s="124">
        <f>IFERROR(VLOOKUP(GRef!B244,C_200,19,FALSE),'Base Calendar'!P33)</f>
        <v>0</v>
      </c>
      <c r="Q33" s="324">
        <f>IFERROR(VLOOKUP(GRef!B245,C_200,19,FALSE),'Base Calendar'!Q33)</f>
        <v>1</v>
      </c>
    </row>
    <row r="34" spans="1:17" ht="12" customHeight="1">
      <c r="A34" s="124">
        <f>IFERROR(VLOOKUP(GRef!B192,C_200,19,FALSE),'Base Calendar'!A34)</f>
        <v>7</v>
      </c>
      <c r="B34" s="124">
        <f>IFERROR(VLOOKUP(GRef!B193,C_200,19,FALSE),'Base Calendar'!B34)</f>
        <v>8</v>
      </c>
      <c r="C34" s="124">
        <f>IFERROR(VLOOKUP(GRef!B194,C_200,19,FALSE),'Base Calendar'!C34)</f>
        <v>9</v>
      </c>
      <c r="D34" s="124">
        <f>IFERROR(VLOOKUP(GRef!B195,C_200,19,FALSE),'Base Calendar'!D34)</f>
        <v>10</v>
      </c>
      <c r="E34" s="324">
        <f>IFERROR(VLOOKUP(GRef!B196,C_200,19,FALSE),'Base Calendar'!E34)</f>
        <v>11</v>
      </c>
      <c r="F34" s="146"/>
      <c r="G34" s="124">
        <f>IFERROR(VLOOKUP(GRef!B220,C_200,19,FALSE),'Base Calendar'!G34)</f>
        <v>4</v>
      </c>
      <c r="H34" s="124">
        <f>IFERROR(VLOOKUP(GRef!B221,C_200,19,FALSE),'Base Calendar'!H34)</f>
        <v>5</v>
      </c>
      <c r="I34" s="124">
        <f>IFERROR(VLOOKUP(GRef!B222,C_200,19,FALSE),'Base Calendar'!I34)</f>
        <v>6</v>
      </c>
      <c r="J34" s="124">
        <f>IFERROR(VLOOKUP(GRef!B223,C_200,19,FALSE),'Base Calendar'!J34)</f>
        <v>7</v>
      </c>
      <c r="K34" s="324">
        <f>IFERROR(VLOOKUP(GRef!B224,C_200,19,FALSE),'Base Calendar'!K34)</f>
        <v>8</v>
      </c>
      <c r="L34" s="146"/>
      <c r="M34" s="124">
        <f>IFERROR(VLOOKUP(GRef!B248,C_200,19,FALSE),'Base Calendar'!M34)</f>
        <v>4</v>
      </c>
      <c r="N34" s="124">
        <f>IFERROR(VLOOKUP(GRef!B249,C_200,19,FALSE),'Base Calendar'!N34)</f>
        <v>5</v>
      </c>
      <c r="O34" s="124">
        <f>IFERROR(VLOOKUP(GRef!B250,C_200,19,FALSE),'Base Calendar'!O34)</f>
        <v>6</v>
      </c>
      <c r="P34" s="124">
        <f>IFERROR(VLOOKUP(GRef!B251,C_200,19,FALSE),'Base Calendar'!P34)</f>
        <v>7</v>
      </c>
      <c r="Q34" s="324">
        <f>IFERROR(VLOOKUP(GRef!B252,C_200,19,FALSE),'Base Calendar'!Q34)</f>
        <v>8</v>
      </c>
    </row>
    <row r="35" spans="1:17" ht="12" customHeight="1">
      <c r="A35" s="124">
        <f>IFERROR(VLOOKUP(GRef!B199,C_200,19,FALSE),'Base Calendar'!A35)</f>
        <v>14</v>
      </c>
      <c r="B35" s="124">
        <f>IFERROR(VLOOKUP(GRef!B200,C_200,19,FALSE),'Base Calendar'!B35)</f>
        <v>15</v>
      </c>
      <c r="C35" s="124">
        <f>IFERROR(VLOOKUP(GRef!B201,C_200,19,FALSE),'Base Calendar'!C35)</f>
        <v>16</v>
      </c>
      <c r="D35" s="124">
        <f>IFERROR(VLOOKUP(GRef!B202,C_200,19,FALSE),'Base Calendar'!D35)</f>
        <v>17</v>
      </c>
      <c r="E35" s="324">
        <f>IFERROR(VLOOKUP(GRef!B203,C_200,19,FALSE),'Base Calendar'!E35)</f>
        <v>18</v>
      </c>
      <c r="F35" s="146"/>
      <c r="G35" s="124">
        <f>IFERROR(VLOOKUP(GRef!B227,C_200,19,FALSE),'Base Calendar'!G35)</f>
        <v>11</v>
      </c>
      <c r="H35" s="124">
        <f>IFERROR(VLOOKUP(GRef!B228,C_200,19,FALSE),'Base Calendar'!H35)</f>
        <v>12</v>
      </c>
      <c r="I35" s="124">
        <f>IFERROR(VLOOKUP(GRef!B229,C_200,19,FALSE),'Base Calendar'!I35)</f>
        <v>13</v>
      </c>
      <c r="J35" s="124">
        <f>IFERROR(VLOOKUP(GRef!B230,C_200,19,FALSE),'Base Calendar'!J35)</f>
        <v>14</v>
      </c>
      <c r="K35" s="324">
        <f>IFERROR(VLOOKUP(GRef!B231,C_200,19,FALSE),'Base Calendar'!K35)</f>
        <v>15</v>
      </c>
      <c r="L35" s="146"/>
      <c r="M35" s="124">
        <f>IFERROR(VLOOKUP(GRef!B255,C_200,19,FALSE),'Base Calendar'!M35)</f>
        <v>11</v>
      </c>
      <c r="N35" s="124">
        <f>IFERROR(VLOOKUP(GRef!B256,C_200,19,FALSE),'Base Calendar'!N35)</f>
        <v>12</v>
      </c>
      <c r="O35" s="124">
        <f>IFERROR(VLOOKUP(GRef!B257,C_200,19,FALSE),'Base Calendar'!O35)</f>
        <v>13</v>
      </c>
      <c r="P35" s="124">
        <f>IFERROR(VLOOKUP(GRef!B258,C_200,19,FALSE),'Base Calendar'!P35)</f>
        <v>14</v>
      </c>
      <c r="Q35" s="324">
        <f>IFERROR(VLOOKUP(GRef!B259,C_200,19,FALSE),'Base Calendar'!Q35)</f>
        <v>15</v>
      </c>
    </row>
    <row r="36" spans="1:17" ht="12" customHeight="1">
      <c r="A36" s="124" t="str">
        <f>IFERROR(VLOOKUP(GRef!B206,C_200,19,FALSE),'Base Calendar'!A36)</f>
        <v>◯</v>
      </c>
      <c r="B36" s="124">
        <f>IFERROR(VLOOKUP(GRef!B207,C_200,19,FALSE),'Base Calendar'!B36)</f>
        <v>22</v>
      </c>
      <c r="C36" s="124">
        <f>IFERROR(VLOOKUP(GRef!B208,C_200,19,FALSE),'Base Calendar'!C36)</f>
        <v>23</v>
      </c>
      <c r="D36" s="124">
        <f>IFERROR(VLOOKUP(GRef!B209,C_200,19,FALSE),'Base Calendar'!D36)</f>
        <v>24</v>
      </c>
      <c r="E36" s="324">
        <f>IFERROR(VLOOKUP(GRef!B210,C_200,19,FALSE),'Base Calendar'!E36)</f>
        <v>25</v>
      </c>
      <c r="F36" s="146"/>
      <c r="G36" s="124">
        <f>IFERROR(VLOOKUP(GRef!B234,C_200,19,FALSE),'Base Calendar'!G36)</f>
        <v>18</v>
      </c>
      <c r="H36" s="124">
        <f>IFERROR(VLOOKUP(GRef!B235,C_200,19,FALSE),'Base Calendar'!H36)</f>
        <v>19</v>
      </c>
      <c r="I36" s="124">
        <f>IFERROR(VLOOKUP(GRef!B236,C_200,19,FALSE),'Base Calendar'!I36)</f>
        <v>20</v>
      </c>
      <c r="J36" s="124">
        <f>IFERROR(VLOOKUP(GRef!B237,C_200,19,FALSE),'Base Calendar'!J36)</f>
        <v>21</v>
      </c>
      <c r="K36" s="324">
        <f>IFERROR(VLOOKUP(GRef!B238,C_200,19,FALSE),'Base Calendar'!K36)</f>
        <v>22</v>
      </c>
      <c r="L36" s="146"/>
      <c r="M36" s="124" t="str">
        <f>IFERROR(VLOOKUP(GRef!B262,C_200,19,FALSE),'Base Calendar'!M36)</f>
        <v>◯</v>
      </c>
      <c r="N36" s="124" t="str">
        <f>IFERROR(VLOOKUP(GRef!B263,C_200,19,FALSE),'Base Calendar'!N36)</f>
        <v>◯</v>
      </c>
      <c r="O36" s="124" t="str">
        <f>IFERROR(VLOOKUP(GRef!B264,C_200,19,FALSE),'Base Calendar'!O36)</f>
        <v>◯</v>
      </c>
      <c r="P36" s="124" t="str">
        <f>IFERROR(VLOOKUP(GRef!B265,C_200,19,FALSE),'Base Calendar'!P36)</f>
        <v>◯</v>
      </c>
      <c r="Q36" s="324" t="str">
        <f>IFERROR(VLOOKUP(GRef!B266,C_200,19,FALSE),'Base Calendar'!Q36)</f>
        <v>◯</v>
      </c>
    </row>
    <row r="37" spans="1:17" ht="12" customHeight="1" thickBot="1">
      <c r="A37" s="325">
        <f>IFERROR(VLOOKUP(GRef!B213,C_200,19,FALSE),'Base Calendar'!A37)</f>
        <v>28</v>
      </c>
      <c r="B37" s="325">
        <f>IFERROR(VLOOKUP(GRef!B214,C_200,19,FALSE),'Base Calendar'!B37)</f>
        <v>29</v>
      </c>
      <c r="C37" s="325">
        <f>IFERROR(VLOOKUP(GRef!B215,C_200,19,FALSE),'Base Calendar'!C37)</f>
        <v>30</v>
      </c>
      <c r="D37" s="325">
        <f>IFERROR(VLOOKUP(GRef!B216,C_200,19,FALSE),'Base Calendar'!D37)</f>
        <v>31</v>
      </c>
      <c r="E37" s="326" t="str">
        <f>IFERROR(VLOOKUP(GRef!B217,C_200,19,FALSE),'Base Calendar'!E37)</f>
        <v xml:space="preserve"> </v>
      </c>
      <c r="F37" s="157"/>
      <c r="G37" s="325">
        <f>IFERROR(VLOOKUP(GRef!B241,C_200,19,FALSE),'Base Calendar'!G37)</f>
        <v>25</v>
      </c>
      <c r="H37" s="325">
        <f>IFERROR(VLOOKUP(GRef!B242,C_200,19,FALSE),'Base Calendar'!H37)</f>
        <v>26</v>
      </c>
      <c r="I37" s="325">
        <f>IFERROR(VLOOKUP(GRef!B243,C_200,19,FALSE),'Base Calendar'!I37)</f>
        <v>27</v>
      </c>
      <c r="J37" s="325">
        <f>IFERROR(VLOOKUP(GRef!B244,C_200,19,FALSE),'Base Calendar'!J37)</f>
        <v>28</v>
      </c>
      <c r="K37" s="326">
        <f>IFERROR(VLOOKUP(GRef!B245,C_200,19,FALSE),'Base Calendar'!K37)</f>
        <v>0</v>
      </c>
      <c r="L37" s="146"/>
      <c r="M37" s="325">
        <f>IFERROR(VLOOKUP(GRef!B269,C_200,19,FALSE),'Base Calendar'!M37)</f>
        <v>25</v>
      </c>
      <c r="N37" s="325">
        <f>IFERROR(VLOOKUP(GRef!B270,C_200,19,FALSE),'Base Calendar'!N37)</f>
        <v>26</v>
      </c>
      <c r="O37" s="325">
        <f>IFERROR(VLOOKUP(GRef!B271,C_200,19,FALSE),'Base Calendar'!O37)</f>
        <v>27</v>
      </c>
      <c r="P37" s="325">
        <f>IFERROR(VLOOKUP(GRef!B272,C_200,19,FALSE),'Base Calendar'!P37)</f>
        <v>28</v>
      </c>
      <c r="Q37" s="326">
        <f>IFERROR(VLOOKUP(GRef!B273,C_200,19,FALSE),'Base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/>
      <c r="H38" s="161"/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IFERROR(VLOOKUP(GRef!B276,C_200,19,FALSE),'Base Calendar'!A45)</f>
        <v>1</v>
      </c>
      <c r="B45" s="124">
        <f>IFERROR(VLOOKUP(GRef!B277,C_200,19,FALSE),'Base Calendar'!B45)</f>
        <v>2</v>
      </c>
      <c r="C45" s="124">
        <f>IFERROR(VLOOKUP(GRef!B278,C_200,19,FALSE),'Base Calendar'!C45)</f>
        <v>3</v>
      </c>
      <c r="D45" s="124">
        <f>IFERROR(VLOOKUP(GRef!B279,C_200,19,FALSE),'Base Calendar'!D45)</f>
        <v>4</v>
      </c>
      <c r="E45" s="324">
        <f>IFERROR(VLOOKUP(GRef!B280,C_200,19,FALSE),'Base Calendar'!E45)</f>
        <v>5</v>
      </c>
      <c r="F45" s="139"/>
      <c r="G45" s="124">
        <f>IFERROR(VLOOKUP(GRef!B304,C_200,19,FALSE),'Base Calendar'!G45)</f>
        <v>0</v>
      </c>
      <c r="H45" s="124">
        <f>IFERROR(VLOOKUP(GRef!B305,C_200,19,FALSE),'Base Calendar'!H45)</f>
        <v>0</v>
      </c>
      <c r="I45" s="124">
        <f>IFERROR(VLOOKUP(GRef!B306,C_200,19,FALSE),'Base Calendar'!I45)</f>
        <v>1</v>
      </c>
      <c r="J45" s="124">
        <f>IFERROR(VLOOKUP(GRef!B307,C_200,19,FALSE),'Base Calendar'!J45)</f>
        <v>2</v>
      </c>
      <c r="K45" s="324">
        <f>IFERROR(VLOOKUP(GRef!B308,C_200,19,FALSE),'Base Calendar'!K45)</f>
        <v>3</v>
      </c>
      <c r="L45" s="146"/>
      <c r="M45" s="124">
        <f>IFERROR(VLOOKUP(GRef!B339,C_200,19,FALSE),'Base Calendar'!M45)</f>
        <v>3</v>
      </c>
      <c r="N45" s="124">
        <f>IFERROR(VLOOKUP(GRef!B340,C_200,19,FALSE),'Base Calendar'!N45)</f>
        <v>4</v>
      </c>
      <c r="O45" s="124">
        <f>IFERROR(VLOOKUP(GRef!B341,C_200,19,FALSE),'Base Calendar'!O45)</f>
        <v>5</v>
      </c>
      <c r="P45" s="124">
        <f>IFERROR(VLOOKUP(GRef!B342,C_200,19,FALSE),'Base Calendar'!P45)</f>
        <v>6</v>
      </c>
      <c r="Q45" s="324">
        <f>IFERROR(VLOOKUP(GRef!B343,C_200,19,FALSE),'Base Calendar'!Q45)</f>
        <v>7</v>
      </c>
    </row>
    <row r="46" spans="1:17" ht="12" customHeight="1">
      <c r="A46" s="124">
        <f>IFERROR(VLOOKUP(GRef!B283,C_200,19,FALSE),'Base Calendar'!A46)</f>
        <v>8</v>
      </c>
      <c r="B46" s="124">
        <f>IFERROR(VLOOKUP(GRef!B284,C_200,19,FALSE),'Base Calendar'!B46)</f>
        <v>9</v>
      </c>
      <c r="C46" s="124">
        <f>IFERROR(VLOOKUP(GRef!B285,C_200,19,FALSE),'Base Calendar'!C46)</f>
        <v>10</v>
      </c>
      <c r="D46" s="124">
        <f>IFERROR(VLOOKUP(GRef!B286,C_200,19,FALSE),'Base Calendar'!D46)</f>
        <v>11</v>
      </c>
      <c r="E46" s="324">
        <f>IFERROR(VLOOKUP(GRef!B287,C_200,19,FALSE),'Base Calendar'!E46)</f>
        <v>12</v>
      </c>
      <c r="F46" s="146"/>
      <c r="G46" s="124">
        <f>IFERROR(VLOOKUP(GRef!B311,C_200,19,FALSE),'Base Calendar'!G46)</f>
        <v>6</v>
      </c>
      <c r="H46" s="124">
        <f>IFERROR(VLOOKUP(GRef!B312,C_200,19,FALSE),'Base Calendar'!H46)</f>
        <v>7</v>
      </c>
      <c r="I46" s="124">
        <f>IFERROR(VLOOKUP(GRef!B313,C_200,19,FALSE),'Base Calendar'!I46)</f>
        <v>8</v>
      </c>
      <c r="J46" s="124">
        <f>IFERROR(VLOOKUP(GRef!B314,C_200,19,FALSE),'Base Calendar'!J46)</f>
        <v>9</v>
      </c>
      <c r="K46" s="324">
        <f>IFERROR(VLOOKUP(GRef!B315,C_200,19,FALSE),'Base Calendar'!K46)</f>
        <v>10</v>
      </c>
      <c r="L46" s="146"/>
      <c r="M46" s="124">
        <f>IFERROR(VLOOKUP(GRef!B346,C_200,19,FALSE),'Base Calendar'!M46)</f>
        <v>10</v>
      </c>
      <c r="N46" s="124">
        <f>IFERROR(VLOOKUP(GRef!B3463,C_200,19,FALSE),'Base Calendar'!N46)</f>
        <v>11</v>
      </c>
      <c r="O46" s="124">
        <f>IFERROR(VLOOKUP(GRef!B348,C_200,19,FALSE),'Base Calendar'!O46)</f>
        <v>12</v>
      </c>
      <c r="P46" s="124">
        <f>IFERROR(VLOOKUP(GRef!B349,C_200,19,FALSE),'Base Calendar'!P46)</f>
        <v>13</v>
      </c>
      <c r="Q46" s="324">
        <f>IFERROR(VLOOKUP(GRef!B350,C_200,19,FALSE),'Base Calendar'!Q46)</f>
        <v>14</v>
      </c>
    </row>
    <row r="47" spans="1:17" ht="12" customHeight="1">
      <c r="A47" s="124">
        <f>IFERROR(VLOOKUP(GRef!B290,C_200,19,FALSE),'Base Calendar'!A47)</f>
        <v>15</v>
      </c>
      <c r="B47" s="124">
        <f>IFERROR(VLOOKUP(GRef!B291,C_200,19,FALSE),'Base Calendar'!B47)</f>
        <v>16</v>
      </c>
      <c r="C47" s="124">
        <f>IFERROR(VLOOKUP(GRef!B292,C_200,19,FALSE),'Base Calendar'!C47)</f>
        <v>17</v>
      </c>
      <c r="D47" s="124">
        <f>IFERROR(VLOOKUP(GRef!B293,C_200,19,FALSE),'Base Calendar'!D47)</f>
        <v>18</v>
      </c>
      <c r="E47" s="324">
        <f>IFERROR(VLOOKUP(GRef!B294,C_200,19,FALSE),'Base Calendar'!E47)</f>
        <v>19</v>
      </c>
      <c r="F47" s="146"/>
      <c r="G47" s="124">
        <f>IFERROR(VLOOKUP(GRef!B318,C_200,19,FALSE),'Base Calendar'!G47)</f>
        <v>13</v>
      </c>
      <c r="H47" s="124">
        <f>IFERROR(VLOOKUP(GRef!B319,C_200,19,FALSE),'Base Calendar'!H47)</f>
        <v>14</v>
      </c>
      <c r="I47" s="124">
        <f>IFERROR(VLOOKUP(GRef!B320,C_200,19,FALSE),'Base Calendar'!I47)</f>
        <v>15</v>
      </c>
      <c r="J47" s="124">
        <f>IFERROR(VLOOKUP(GRef!B321,C_200,19,FALSE),'Base Calendar'!J47)</f>
        <v>16</v>
      </c>
      <c r="K47" s="324">
        <f>IFERROR(VLOOKUP(GRef!B322,C_200,19,FALSE),'Base Calendar'!K47)</f>
        <v>17</v>
      </c>
      <c r="L47" s="323"/>
      <c r="M47" s="124">
        <f>IFERROR(VLOOKUP(GRef!B353,C_200,19,FALSE),'Base Calendar'!M47)</f>
        <v>17</v>
      </c>
      <c r="N47" s="124" t="str">
        <f>IFERROR(VLOOKUP(GRef!B354,C_200,19,FALSE),'Base Calendar'!N47)</f>
        <v></v>
      </c>
      <c r="O47" s="124">
        <f>IFERROR(VLOOKUP(GRef!B355,C_200,19,FALSE),'Base Calendar'!O47)</f>
        <v>19</v>
      </c>
      <c r="P47" s="124">
        <f>IFERROR(VLOOKUP(GRef!B356,C_200,19,FALSE),'Base Calendar'!P47)</f>
        <v>20</v>
      </c>
      <c r="Q47" s="324">
        <f>IFERROR(VLOOKUP(GRef!B357,C_200,19,FALSE),'Base Calendar'!Q47)</f>
        <v>21</v>
      </c>
    </row>
    <row r="48" spans="1:17" ht="12" customHeight="1">
      <c r="A48" s="124">
        <f>IFERROR(VLOOKUP(GRef!B297,C_200,19,FALSE),'Base Calendar'!A48)</f>
        <v>22</v>
      </c>
      <c r="B48" s="124">
        <f>IFERROR(VLOOKUP(GRef!B298,C_200,19,FALSE),'Base Calendar'!B48)</f>
        <v>23</v>
      </c>
      <c r="C48" s="124">
        <f>IFERROR(VLOOKUP(GRef!B299,C_200,19,FALSE),'Base Calendar'!C48)</f>
        <v>24</v>
      </c>
      <c r="D48" s="124">
        <f>IFERROR(VLOOKUP(GRef!B300,C_200,19,FALSE),'Base Calendar'!D48)</f>
        <v>25</v>
      </c>
      <c r="E48" s="324">
        <f>IFERROR(VLOOKUP(GRef!B301,C_200,19,FALSE),'Base Calendar'!E48)</f>
        <v>26</v>
      </c>
      <c r="F48" s="146"/>
      <c r="G48" s="124">
        <f>IFERROR(VLOOKUP(GRef!B325,C_200,19,FALSE),'Base Calendar'!G48)</f>
        <v>20</v>
      </c>
      <c r="H48" s="124">
        <f>IFERROR(VLOOKUP(GRef!B326,C_200,19,FALSE),'Base Calendar'!H48)</f>
        <v>21</v>
      </c>
      <c r="I48" s="124">
        <f>IFERROR(VLOOKUP(GRef!B327,C_200,19,FALSE),'Base Calendar'!I48)</f>
        <v>22</v>
      </c>
      <c r="J48" s="124">
        <f>IFERROR(VLOOKUP(GRef!B328,C_200,19,FALSE),'Base Calendar'!J48)</f>
        <v>23</v>
      </c>
      <c r="K48" s="324">
        <f>IFERROR(VLOOKUP(GRef!B329,C_200,19,FALSE),'Base Calendar'!K48)</f>
        <v>24</v>
      </c>
      <c r="L48" s="146"/>
      <c r="M48" s="124">
        <f>IFERROR(VLOOKUP(GRef!B360,C_200,19,FALSE),'Base Calendar'!M48)</f>
        <v>24</v>
      </c>
      <c r="N48" s="124">
        <f>IFERROR(VLOOKUP(GRef!B361,C_200,19,FALSE),'Base Calendar'!N48)</f>
        <v>25</v>
      </c>
      <c r="O48" s="124">
        <f>IFERROR(VLOOKUP(GRef!B362,C_200,19,FALSE),'Base Calendar'!O48)</f>
        <v>26</v>
      </c>
      <c r="P48" s="124">
        <f>IFERROR(VLOOKUP(GRef!B363,C_200,19,FALSE),'Base Calendar'!P48)</f>
        <v>27</v>
      </c>
      <c r="Q48" s="324">
        <f>IFERROR(VLOOKUP(GRef!B364,C_200,19,FALSE),'Base Calendar'!Q48)</f>
        <v>28</v>
      </c>
    </row>
    <row r="49" spans="1:19" ht="12" customHeight="1" thickBot="1">
      <c r="A49" s="325">
        <f>IFERROR(VLOOKUP(GRef!B304,C_200,19,FALSE),'Base Calendar'!A49)</f>
        <v>29</v>
      </c>
      <c r="B49" s="325">
        <f>IFERROR(VLOOKUP(GRef!B305,C_200,19,FALSE),'Base Calendar'!B49)</f>
        <v>30</v>
      </c>
      <c r="C49" s="325" t="str">
        <f>IFERROR(VLOOKUP(GRef!B306,C_200,19,FALSE),'Base Calendar'!C49)</f>
        <v xml:space="preserve"> </v>
      </c>
      <c r="D49" s="325" t="str">
        <f>IFERROR(VLOOKUP(GRef!B307,C_200,19,FALSE),'Base Calendar'!D49)</f>
        <v xml:space="preserve"> </v>
      </c>
      <c r="E49" s="326" t="str">
        <f>IFERROR(VLOOKUP(GRef!B308,C_200,19,FALSE),'Base Calendar'!E49)</f>
        <v xml:space="preserve"> </v>
      </c>
      <c r="F49" s="146"/>
      <c r="G49" s="325" t="str">
        <f>IFERROR(VLOOKUP(GRef!B332,C_200,19,FALSE),'Base Calendar'!G49)</f>
        <v>●</v>
      </c>
      <c r="H49" s="325">
        <f>IFERROR(VLOOKUP(GRef!B333,C_200,19,FALSE),'Base Calendar'!H49)</f>
        <v>28</v>
      </c>
      <c r="I49" s="325">
        <f>IFERROR(VLOOKUP(GRef!B334,C_200,19,FALSE),'Base Calendar'!I49)</f>
        <v>29</v>
      </c>
      <c r="J49" s="325">
        <f>IFERROR(VLOOKUP(GRef!B335,C_200,19,FALSE),'Base Calendar'!J49)</f>
        <v>30</v>
      </c>
      <c r="K49" s="326">
        <f>IFERROR(VLOOKUP(GRef!B336,C_200,19,FALSE),'Base Calendar'!K49)</f>
        <v>31</v>
      </c>
      <c r="L49" s="169"/>
      <c r="M49" s="325">
        <f>IFERROR(VLOOKUP(GRef!B367,C_200,19,FALSE),'Base Calendar'!M49)</f>
        <v>0</v>
      </c>
      <c r="N49" s="325">
        <f>IFERROR(VLOOKUP(GRef!B368,C_200,19,FALSE),'Base Calendar'!N49)</f>
        <v>0</v>
      </c>
      <c r="O49" s="325">
        <f>IFERROR(VLOOKUP(GRef!B369,C_200,19,FALSE),'Base Calendar'!O49)</f>
        <v>0</v>
      </c>
      <c r="P49" s="325">
        <f>IFERROR(VLOOKUP(GRef!B370,C_200,19,FALSE),'Base Calendar'!P49)</f>
        <v>0</v>
      </c>
      <c r="Q49" s="326">
        <f>IFERROR(VLOOKUP(GRef!B371,C_200,19,FALSE),'Base Calendar'!Q49)</f>
        <v>0</v>
      </c>
    </row>
    <row r="50" spans="1:19" ht="12" customHeight="1">
      <c r="A50" s="164"/>
      <c r="B50" s="158"/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DAY(GRef!I378)</f>
        <v>18</v>
      </c>
      <c r="N50" s="158" t="s">
        <v>39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axX82yW81+IDYdWqyMAq6TjvTPdYJgtyKEf56zwX+QFoGmhvQZxwHpZAKbxKpUbF//NJWTWqyWWW8LFoJmaT+Q==" saltValue="AsMFFgHBG5BRD6NgZb9UT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26" priority="7" stopIfTrue="1" operator="equal">
      <formula>0</formula>
    </cfRule>
  </conditionalFormatting>
  <conditionalFormatting sqref="A9:Q13">
    <cfRule type="cellIs" dxfId="125" priority="4" stopIfTrue="1" operator="equal">
      <formula>0</formula>
    </cfRule>
    <cfRule type="cellIs" dxfId="124" priority="5" stopIfTrue="1" operator="equal">
      <formula>15.5</formula>
    </cfRule>
    <cfRule type="cellIs" dxfId="123" priority="6" stopIfTrue="1" operator="equal">
      <formula>0</formula>
    </cfRule>
  </conditionalFormatting>
  <conditionalFormatting sqref="A21:Q25">
    <cfRule type="cellIs" dxfId="122" priority="3" stopIfTrue="1" operator="equal">
      <formula>0</formula>
    </cfRule>
  </conditionalFormatting>
  <conditionalFormatting sqref="A33:Q37">
    <cfRule type="cellIs" dxfId="121" priority="2" stopIfTrue="1" operator="equal">
      <formula>0</formula>
    </cfRule>
  </conditionalFormatting>
  <conditionalFormatting sqref="A45:Q49">
    <cfRule type="cellIs" dxfId="120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GRef!J1</f>
        <v>210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GRef!J376</f>
        <v>230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IFERROR(VLOOKUP(GRef!B3,C_210,18,FALSE),'Base Calendar'!A9)</f>
        <v>2</v>
      </c>
      <c r="B9" s="124">
        <f>IFERROR(VLOOKUP(GRef!B4,C_210,18,FALSE),'Base Calendar'!B9)</f>
        <v>3</v>
      </c>
      <c r="C9" s="124">
        <f>IFERROR(VLOOKUP(GRef!B5,C_210,18,FALSE),'Base Calendar'!C9)</f>
        <v>4</v>
      </c>
      <c r="D9" s="124">
        <f>IFERROR(VLOOKUP(GRef!B6,C_210,18,FALSE),'Base Calendar'!D9)</f>
        <v>5</v>
      </c>
      <c r="E9" s="324">
        <f>IFERROR(VLOOKUP(GRef!B7,C_210,18,FALSE),'Base Calendar'!E9)</f>
        <v>6</v>
      </c>
      <c r="F9" s="146"/>
      <c r="G9" s="124">
        <f>IFERROR(VLOOKUP(GRef!B31,C_210,18,FALSE),'Base Calendar'!G9)</f>
        <v>0</v>
      </c>
      <c r="H9" s="124">
        <f>IFERROR(VLOOKUP(GRef!B32,C_210,18,FALSE),'Base Calendar'!H9)</f>
        <v>0</v>
      </c>
      <c r="I9" s="124">
        <f>IFERROR(VLOOKUP(GRef!B33,C_210,18,FALSE),'Base Calendar'!I9)</f>
        <v>1</v>
      </c>
      <c r="J9" s="124">
        <f>IFERROR(VLOOKUP(GRef!B34,C_210,18,FALSE),'Base Calendar'!J9)</f>
        <v>2</v>
      </c>
      <c r="K9" s="324">
        <f>IFERROR(VLOOKUP(GRef!B35,C_210,18,FALSE),'Base Calendar'!K9)</f>
        <v>3</v>
      </c>
      <c r="L9" s="146"/>
      <c r="M9" s="124" t="str">
        <f>IFERROR(VLOOKUP(GRef!B66,C_210,18,FALSE),'Base Calendar'!M9)</f>
        <v>●</v>
      </c>
      <c r="N9" s="124">
        <f>IFERROR(VLOOKUP(GRef!B67,C_210,18,FALSE),'Base Calendar'!N9)</f>
        <v>4</v>
      </c>
      <c r="O9" s="124">
        <f>IFERROR(VLOOKUP(GRef!B68,C_210,18,FALSE),'Base Calendar'!O9)</f>
        <v>5</v>
      </c>
      <c r="P9" s="124">
        <f>IFERROR(VLOOKUP(GRef!B69,C_210,18,FALSE),'Base Calendar'!P9)</f>
        <v>6</v>
      </c>
      <c r="Q9" s="324">
        <f>IFERROR(VLOOKUP(GRef!B70,C_210,18,FALSE),'Base Calendar'!Q9)</f>
        <v>7</v>
      </c>
      <c r="S9" s="147"/>
    </row>
    <row r="10" spans="1:19" ht="12" customHeight="1">
      <c r="A10" s="124" t="str">
        <f>IFERROR(VLOOKUP(GRef!B10,C_210,18,FALSE),'Base Calendar'!A10)</f>
        <v></v>
      </c>
      <c r="B10" s="124">
        <f>IFERROR(VLOOKUP(GRef!B11,C_210,18,FALSE),'Base Calendar'!B10)</f>
        <v>10</v>
      </c>
      <c r="C10" s="124">
        <f>IFERROR(VLOOKUP(GRef!B12,C_210,18,FALSE),'Base Calendar'!C10)</f>
        <v>11</v>
      </c>
      <c r="D10" s="124">
        <f>IFERROR(VLOOKUP(GRef!B13,C_210,18,FALSE),'Base Calendar'!D10)</f>
        <v>12</v>
      </c>
      <c r="E10" s="324" t="str">
        <f>IFERROR(VLOOKUP(GRef!B14,C_210,18,FALSE),'Base Calendar'!E10)</f>
        <v>◯</v>
      </c>
      <c r="F10" s="323"/>
      <c r="G10" s="124">
        <f>IFERROR(VLOOKUP(GRef!B38,C_210,18,FALSE),'Base Calendar'!G10)</f>
        <v>6</v>
      </c>
      <c r="H10" s="124">
        <f>IFERROR(VLOOKUP(GRef!B39,C_210,18,FALSE),'Base Calendar'!H10)</f>
        <v>7</v>
      </c>
      <c r="I10" s="124">
        <f>IFERROR(VLOOKUP(GRef!B40,C_210,18,FALSE),'Base Calendar'!I10)</f>
        <v>8</v>
      </c>
      <c r="J10" s="124">
        <f>IFERROR(VLOOKUP(GRef!B41,C_210,18,FALSE),'Base Calendar'!J10)</f>
        <v>9</v>
      </c>
      <c r="K10" s="324">
        <f>IFERROR(VLOOKUP(GRef!B42,C_210,18,FALSE),'Base Calendar'!K10)</f>
        <v>10</v>
      </c>
      <c r="L10" s="146"/>
      <c r="M10" s="124">
        <f>IFERROR(VLOOKUP(GRef!B73,C_210,18,FALSE),'Base Calendar'!M10)</f>
        <v>10</v>
      </c>
      <c r="N10" s="124">
        <f>IFERROR(VLOOKUP(GRef!B74,C_210,18,FALSE),'Base Calendar'!N10)</f>
        <v>11</v>
      </c>
      <c r="O10" s="124">
        <f>IFERROR(VLOOKUP(GRef!B75,C_210,18,FALSE),'Base Calendar'!O10)</f>
        <v>12</v>
      </c>
      <c r="P10" s="124">
        <f>IFERROR(VLOOKUP(GRef!B76,C_210,18,FALSE),'Base Calendar'!P10)</f>
        <v>13</v>
      </c>
      <c r="Q10" s="324">
        <f>IFERROR(VLOOKUP(GRef!B77,C_210,18,FALSE),'Base Calendar'!Q10)</f>
        <v>14</v>
      </c>
    </row>
    <row r="11" spans="1:19" ht="12" customHeight="1">
      <c r="A11" s="124">
        <f>IFERROR(VLOOKUP(GRef!B17,C_210,18,FALSE),'Base Calendar'!A11)</f>
        <v>16</v>
      </c>
      <c r="B11" s="124">
        <f>IFERROR(VLOOKUP(GRef!B18,C_210,18,FALSE),'Base Calendar'!B11)</f>
        <v>17</v>
      </c>
      <c r="C11" s="124">
        <f>IFERROR(VLOOKUP(GRef!B19,C_210,18,FALSE),'Base Calendar'!C11)</f>
        <v>18</v>
      </c>
      <c r="D11" s="124">
        <f>IFERROR(VLOOKUP(GRef!B20,C_210,18,FALSE),'Base Calendar'!D11)</f>
        <v>19</v>
      </c>
      <c r="E11" s="324" t="str">
        <f>IFERROR(VLOOKUP(GRef!B21,C_210,18,FALSE),'Base Calendar'!E11)</f>
        <v>◯</v>
      </c>
      <c r="F11" s="146"/>
      <c r="G11" s="124">
        <f>IFERROR(VLOOKUP(GRef!B45,C_210,18,FALSE),'Base Calendar'!G11)</f>
        <v>13</v>
      </c>
      <c r="H11" s="124">
        <f>IFERROR(VLOOKUP(GRef!B46,C_210,18,FALSE),'Base Calendar'!H11)</f>
        <v>14</v>
      </c>
      <c r="I11" s="124">
        <f>IFERROR(VLOOKUP(GRef!B47,C_210,18,FALSE),'Base Calendar'!I11)</f>
        <v>15</v>
      </c>
      <c r="J11" s="124">
        <f>IFERROR(VLOOKUP(GRef!B48,C_210,18,FALSE),'Base Calendar'!J11)</f>
        <v>16</v>
      </c>
      <c r="K11" s="324">
        <f>IFERROR(VLOOKUP(GRef!B49,C_210,18,FALSE),'Base Calendar'!K11)</f>
        <v>17</v>
      </c>
      <c r="L11" s="146"/>
      <c r="M11" s="124">
        <f>IFERROR(VLOOKUP(GRef!B80,C_210,18,FALSE),'Base Calendar'!M11)</f>
        <v>17</v>
      </c>
      <c r="N11" s="124">
        <f>IFERROR(VLOOKUP(GRef!B81,C_210,18,FALSE),'Base Calendar'!N11)</f>
        <v>18</v>
      </c>
      <c r="O11" s="124">
        <f>IFERROR(VLOOKUP(GRef!B82,C_210,18,FALSE),'Base Calendar'!O11)</f>
        <v>19</v>
      </c>
      <c r="P11" s="124">
        <f>IFERROR(VLOOKUP(GRef!B83,C_210,18,FALSE),'Base Calendar'!P11)</f>
        <v>20</v>
      </c>
      <c r="Q11" s="324">
        <f>IFERROR(VLOOKUP(GRef!B84,C_210,18,FALSE),'Base Calendar'!Q11)</f>
        <v>21</v>
      </c>
    </row>
    <row r="12" spans="1:19" ht="12" customHeight="1">
      <c r="A12" s="124">
        <f>IFERROR(VLOOKUP(GRef!B24,C_210,18,FALSE),'Base Calendar'!A12)</f>
        <v>23</v>
      </c>
      <c r="B12" s="124">
        <f>IFERROR(VLOOKUP(GRef!B25,C_210,18,FALSE),'Base Calendar'!B12)</f>
        <v>24</v>
      </c>
      <c r="C12" s="124">
        <f>IFERROR(VLOOKUP(GRef!B26,C_210,18,FALSE),'Base Calendar'!C12)</f>
        <v>25</v>
      </c>
      <c r="D12" s="124">
        <f>IFERROR(VLOOKUP(GRef!B27,C_210,18,FALSE),'Base Calendar'!D12)</f>
        <v>26</v>
      </c>
      <c r="E12" s="324" t="str">
        <f>IFERROR(VLOOKUP(GRef!B28,C_210,18,FALSE),'Base Calendar'!E12)</f>
        <v>◯</v>
      </c>
      <c r="F12" s="146"/>
      <c r="G12" s="124">
        <f>IFERROR(VLOOKUP(GRef!B52,C_210,18,FALSE),'Base Calendar'!G12)</f>
        <v>20</v>
      </c>
      <c r="H12" s="124">
        <f>IFERROR(VLOOKUP(GRef!B53,C_210,18,FALSE),'Base Calendar'!H12)</f>
        <v>21</v>
      </c>
      <c r="I12" s="124">
        <f>IFERROR(VLOOKUP(GRef!B54,C_210,18,FALSE),'Base Calendar'!I12)</f>
        <v>22</v>
      </c>
      <c r="J12" s="124">
        <f>IFERROR(VLOOKUP(GRef!B55,C_210,18,FALSE),'Base Calendar'!J12)</f>
        <v>23</v>
      </c>
      <c r="K12" s="324">
        <f>IFERROR(VLOOKUP(GRef!B56,C_210,18,FALSE),'Base Calendar'!K12)</f>
        <v>24</v>
      </c>
      <c r="L12" s="146"/>
      <c r="M12" s="124">
        <f>IFERROR(VLOOKUP(GRef!B87,C_210,18,FALSE),'Base Calendar'!M12)</f>
        <v>24</v>
      </c>
      <c r="N12" s="124">
        <f>IFERROR(VLOOKUP(GRef!B88,C_210,18,FALSE),'Base Calendar'!N12)</f>
        <v>25</v>
      </c>
      <c r="O12" s="124">
        <f>IFERROR(VLOOKUP(GRef!B89,C_210,18,FALSE),'Base Calendar'!O12)</f>
        <v>26</v>
      </c>
      <c r="P12" s="124">
        <f>IFERROR(VLOOKUP(GRef!B90,C_210,18,FALSE),'Base Calendar'!P12)</f>
        <v>27</v>
      </c>
      <c r="Q12" s="324">
        <f>IFERROR(VLOOKUP(GRef!B91,C_210,18,FALSE),'Base Calendar'!Q12)</f>
        <v>28</v>
      </c>
    </row>
    <row r="13" spans="1:19" ht="12" customHeight="1" thickBot="1">
      <c r="A13" s="325">
        <f>IFERROR(VLOOKUP(GRef!B31,C_210,18,FALSE),'Base Calendar'!A13)</f>
        <v>30</v>
      </c>
      <c r="B13" s="325">
        <f>IFERROR(VLOOKUP(GRef!B32,C_210,18,FALSE),'Base Calendar'!B13)</f>
        <v>31</v>
      </c>
      <c r="C13" s="325">
        <f>IFERROR(VLOOKUP(GRef!B33,C_210,18,FALSE),'Base Calendar'!C13)</f>
        <v>0</v>
      </c>
      <c r="D13" s="325">
        <f>IFERROR(VLOOKUP(GRef!B34,C_210,18,FALSE),'Base Calendar'!D13)</f>
        <v>0</v>
      </c>
      <c r="E13" s="326">
        <f>IFERROR(VLOOKUP(GRef!B35,C_210,18,FALSE),'Base Calendar'!E13)</f>
        <v>0</v>
      </c>
      <c r="F13" s="146"/>
      <c r="G13" s="325">
        <f>IFERROR(VLOOKUP(GRef!B59,C_210,18,FALSE),'Base Calendar'!G13)</f>
        <v>27</v>
      </c>
      <c r="H13" s="325">
        <f>IFERROR(VLOOKUP(GRef!B60,C_210,18,FALSE),'Base Calendar'!H13)</f>
        <v>28</v>
      </c>
      <c r="I13" s="325">
        <f>IFERROR(VLOOKUP(GRef!B61,C_210,18,FALSE),'Base Calendar'!I13)</f>
        <v>29</v>
      </c>
      <c r="J13" s="325">
        <f>IFERROR(VLOOKUP(GRef!B62,C_210,18,FALSE),'Base Calendar'!J13)</f>
        <v>30</v>
      </c>
      <c r="K13" s="326">
        <f>IFERROR(VLOOKUP(GRef!B63,C_210,18,FALSE),'Base Calendar'!K13)</f>
        <v>31</v>
      </c>
      <c r="L13" s="146"/>
      <c r="M13" s="325">
        <f>IFERROR(VLOOKUP(GRef!B94,C_210,18,FALSE),'Base Calendar'!M13)</f>
        <v>0</v>
      </c>
      <c r="N13" s="325">
        <f>IFERROR(VLOOKUP(GRef!B95,C_210,18,FALSE),'Base Calendar'!N13)</f>
        <v>0</v>
      </c>
      <c r="O13" s="325">
        <f>IFERROR(VLOOKUP(GRef!B96,C_210,18,FALSE),'Base Calendar'!O13)</f>
        <v>0</v>
      </c>
      <c r="P13" s="325">
        <f>IFERROR(VLOOKUP(GRef!B97,C_210,18,FALSE),'Base Calendar'!P13)</f>
        <v>0</v>
      </c>
      <c r="Q13" s="326">
        <f>IFERROR(VLOOKUP(GRef!B98,C_210,18,FALSE),'Base Calendar'!Q13)</f>
        <v>0</v>
      </c>
    </row>
    <row r="14" spans="1:19" ht="12" customHeight="1">
      <c r="A14" s="148">
        <f>DAY(GRef!J377)</f>
        <v>9</v>
      </c>
      <c r="B14" s="149" t="s">
        <v>28</v>
      </c>
      <c r="C14" s="149"/>
      <c r="D14" s="149"/>
      <c r="E14" s="149"/>
      <c r="F14" s="149"/>
      <c r="G14" s="150"/>
      <c r="H14" s="151"/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152" t="s">
        <v>130</v>
      </c>
      <c r="B15" s="152" t="s">
        <v>44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 t="s">
        <v>129</v>
      </c>
      <c r="B16" s="151"/>
      <c r="C16" s="151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A17" s="152"/>
      <c r="B17" s="151"/>
      <c r="C17" s="151"/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IFERROR(VLOOKUP(GRef!B94,C_210,18,FALSE),'Base Calendar'!A21)</f>
        <v>1</v>
      </c>
      <c r="B21" s="124">
        <f>IFERROR(VLOOKUP(GRef!B95,C_210,18,FALSE),'Base Calendar'!B21)</f>
        <v>2</v>
      </c>
      <c r="C21" s="124">
        <f>IFERROR(VLOOKUP(GRef!B96,C_210,18,FALSE),'Base Calendar'!C21)</f>
        <v>3</v>
      </c>
      <c r="D21" s="124">
        <f>IFERROR(VLOOKUP(GRef!B97,C_210,18,FALSE),'Base Calendar'!D21)</f>
        <v>4</v>
      </c>
      <c r="E21" s="324">
        <f>IFERROR(VLOOKUP(GRef!B98,C_210,18,FALSE),'Base Calendar'!E21)</f>
        <v>5</v>
      </c>
      <c r="F21" s="146"/>
      <c r="G21" s="124" t="str">
        <f>IFERROR(VLOOKUP(GRef!B122,C_210,18,FALSE),'Base Calendar'!G21)</f>
        <v xml:space="preserve"> </v>
      </c>
      <c r="H21" s="124">
        <f>IFERROR(VLOOKUP(GRef!B123,C_210,18,FALSE),'Base Calendar'!H21)</f>
        <v>0</v>
      </c>
      <c r="I21" s="124">
        <f>IFERROR(VLOOKUP(GRef!B124,C_210,18,FALSE),'Base Calendar'!I21)</f>
        <v>0</v>
      </c>
      <c r="J21" s="124">
        <f>IFERROR(VLOOKUP(GRef!B125,C_210,18,FALSE),'Base Calendar'!J21)</f>
        <v>1</v>
      </c>
      <c r="K21" s="324">
        <f>IFERROR(VLOOKUP(GRef!B126,C_210,18,FALSE),'Base Calendar'!K21)</f>
        <v>2</v>
      </c>
      <c r="L21" s="146"/>
      <c r="M21" s="124">
        <f>IFERROR(VLOOKUP(GRef!B157,C_210,18,FALSE),'Base Calendar'!M21)</f>
        <v>3</v>
      </c>
      <c r="N21" s="124">
        <f>IFERROR(VLOOKUP(GRef!B158,C_210,18,FALSE),'Base Calendar'!N21)</f>
        <v>4</v>
      </c>
      <c r="O21" s="124">
        <f>IFERROR(VLOOKUP(GRef!B159,C_210,18,FALSE),'Base Calendar'!O21)</f>
        <v>5</v>
      </c>
      <c r="P21" s="124">
        <f>IFERROR(VLOOKUP(GRef!B160,C_210,18,FALSE),'Base Calendar'!P21)</f>
        <v>6</v>
      </c>
      <c r="Q21" s="324">
        <f>IFERROR(VLOOKUP(GRef!B161,C_210,18,FALSE),'Base Calendar'!Q21)</f>
        <v>7</v>
      </c>
    </row>
    <row r="22" spans="1:17" ht="12" customHeight="1">
      <c r="A22" s="124">
        <f>IFERROR(VLOOKUP(GRef!B101,C_210,18,FALSE),'Base Calendar'!A22)</f>
        <v>8</v>
      </c>
      <c r="B22" s="124">
        <f>IFERROR(VLOOKUP(GRef!B102,C_210,18,FALSE),'Base Calendar'!B22)</f>
        <v>9</v>
      </c>
      <c r="C22" s="124">
        <f>IFERROR(VLOOKUP(GRef!B103,C_210,18,FALSE),'Base Calendar'!C22)</f>
        <v>10</v>
      </c>
      <c r="D22" s="124">
        <f>IFERROR(VLOOKUP(GRef!B104,C_210,18,FALSE),'Base Calendar'!D22)</f>
        <v>11</v>
      </c>
      <c r="E22" s="324">
        <f>IFERROR(VLOOKUP(GRef!B105,C_210,18,FALSE),'Base Calendar'!E22)</f>
        <v>12</v>
      </c>
      <c r="F22" s="146"/>
      <c r="G22" s="124">
        <f>IFERROR(VLOOKUP(GRef!B129,C_210,18,FALSE),'Base Calendar'!G22)</f>
        <v>5</v>
      </c>
      <c r="H22" s="124">
        <f>IFERROR(VLOOKUP(GRef!B130,C_210,18,FALSE),'Base Calendar'!H22)</f>
        <v>6</v>
      </c>
      <c r="I22" s="124">
        <f>IFERROR(VLOOKUP(GRef!B131,C_210,18,FALSE),'Base Calendar'!I22)</f>
        <v>7</v>
      </c>
      <c r="J22" s="124">
        <f>IFERROR(VLOOKUP(GRef!B132,C_210,18,FALSE),'Base Calendar'!J22)</f>
        <v>8</v>
      </c>
      <c r="K22" s="324">
        <f>IFERROR(VLOOKUP(GRef!B133,C_210,18,FALSE),'Base Calendar'!K22)</f>
        <v>9</v>
      </c>
      <c r="L22" s="146"/>
      <c r="M22" s="124">
        <f>IFERROR(VLOOKUP(GRef!B164,C_210,18,FALSE),'Base Calendar'!M22)</f>
        <v>10</v>
      </c>
      <c r="N22" s="124">
        <f>IFERROR(VLOOKUP(GRef!B165,C_210,18,FALSE),'Base Calendar'!N22)</f>
        <v>11</v>
      </c>
      <c r="O22" s="124">
        <f>IFERROR(VLOOKUP(GRef!B166,C_210,18,FALSE),'Base Calendar'!O22)</f>
        <v>12</v>
      </c>
      <c r="P22" s="124">
        <f>IFERROR(VLOOKUP(GRef!B167,C_210,18,FALSE),'Base Calendar'!P22)</f>
        <v>13</v>
      </c>
      <c r="Q22" s="324">
        <f>IFERROR(VLOOKUP(GRef!B168,C_210,18,FALSE),'Base Calendar'!Q22)</f>
        <v>14</v>
      </c>
    </row>
    <row r="23" spans="1:17" ht="12" customHeight="1">
      <c r="A23" s="124">
        <f>IFERROR(VLOOKUP(GRef!B108,C_210,18,FALSE),'Base Calendar'!A23)</f>
        <v>15</v>
      </c>
      <c r="B23" s="124">
        <f>IFERROR(VLOOKUP(GRef!B109,C_210,18,FALSE),'Base Calendar'!B23)</f>
        <v>16</v>
      </c>
      <c r="C23" s="124">
        <f>IFERROR(VLOOKUP(GRef!B110,C_210,18,FALSE),'Base Calendar'!C23)</f>
        <v>17</v>
      </c>
      <c r="D23" s="124">
        <f>IFERROR(VLOOKUP(GRef!B111,C_210,18,FALSE),'Base Calendar'!D23)</f>
        <v>18</v>
      </c>
      <c r="E23" s="324">
        <f>IFERROR(VLOOKUP(GRef!B112,C_210,18,FALSE),'Base Calendar'!E23)</f>
        <v>19</v>
      </c>
      <c r="F23" s="146"/>
      <c r="G23" s="124">
        <f>IFERROR(VLOOKUP(GRef!B136,C_210,18,FALSE),'Base Calendar'!G23)</f>
        <v>12</v>
      </c>
      <c r="H23" s="124">
        <f>IFERROR(VLOOKUP(GRef!B137,C_210,18,FALSE),'Base Calendar'!H23)</f>
        <v>13</v>
      </c>
      <c r="I23" s="124">
        <f>IFERROR(VLOOKUP(GRef!B138,C_210,18,FALSE),'Base Calendar'!I23)</f>
        <v>14</v>
      </c>
      <c r="J23" s="124">
        <f>IFERROR(VLOOKUP(GRef!B139,C_210,18,FALSE),'Base Calendar'!J23)</f>
        <v>15</v>
      </c>
      <c r="K23" s="324">
        <f>IFERROR(VLOOKUP(GRef!B140,C_210,18,FALSE),'Base Calendar'!K23)</f>
        <v>16</v>
      </c>
      <c r="L23" s="146"/>
      <c r="M23" s="124">
        <f>IFERROR(VLOOKUP(GRef!B171,C_210,18,FALSE),'Base Calendar'!M23)</f>
        <v>17</v>
      </c>
      <c r="N23" s="124">
        <f>IFERROR(VLOOKUP(GRef!B172,C_210,18,FALSE),'Base Calendar'!N23)</f>
        <v>18</v>
      </c>
      <c r="O23" s="124">
        <f>IFERROR(VLOOKUP(GRef!B173,C_210,18,FALSE),'Base Calendar'!O23)</f>
        <v>19</v>
      </c>
      <c r="P23" s="124">
        <f>IFERROR(VLOOKUP(GRef!B174,C_210,18,FALSE),'Base Calendar'!P23)</f>
        <v>20</v>
      </c>
      <c r="Q23" s="324">
        <f>IFERROR(VLOOKUP(GRef!B175,C_210,18,FALSE),'Base Calendar'!Q23)</f>
        <v>21</v>
      </c>
    </row>
    <row r="24" spans="1:17" ht="12" customHeight="1">
      <c r="A24" s="124">
        <f>IFERROR(VLOOKUP(GRef!B115,C_210,18,FALSE),'Base Calendar'!A24)</f>
        <v>22</v>
      </c>
      <c r="B24" s="124">
        <f>IFERROR(VLOOKUP(GRef!B116,C_210,18,FALSE),'Base Calendar'!B24)</f>
        <v>23</v>
      </c>
      <c r="C24" s="124">
        <f>IFERROR(VLOOKUP(GRef!B117,C_210,18,FALSE),'Base Calendar'!C24)</f>
        <v>24</v>
      </c>
      <c r="D24" s="124">
        <f>IFERROR(VLOOKUP(GRef!B118,C_210,18,FALSE),'Base Calendar'!D24)</f>
        <v>25</v>
      </c>
      <c r="E24" s="324">
        <f>IFERROR(VLOOKUP(GRef!B119,C_210,18,FALSE),'Base Calendar'!E24)</f>
        <v>26</v>
      </c>
      <c r="F24" s="146"/>
      <c r="G24" s="124" t="str">
        <f>IFERROR(VLOOKUP(GRef!B143,C_210,18,FALSE),'Base Calendar'!G24)</f>
        <v>◯</v>
      </c>
      <c r="H24" s="124" t="str">
        <f>IFERROR(VLOOKUP(GRef!B144,C_210,18,FALSE),'Base Calendar'!H24)</f>
        <v>◯</v>
      </c>
      <c r="I24" s="124" t="str">
        <f>IFERROR(VLOOKUP(GRef!B145,C_210,18,FALSE),'Base Calendar'!I24)</f>
        <v>◯</v>
      </c>
      <c r="J24" s="124" t="str">
        <f>IFERROR(VLOOKUP(GRef!B146,C_210,18,FALSE),'Base Calendar'!J24)</f>
        <v>●</v>
      </c>
      <c r="K24" s="324" t="str">
        <f>IFERROR(VLOOKUP(GRef!B147,C_210,18,FALSE),'Base Calendar'!K24)</f>
        <v>●</v>
      </c>
      <c r="L24" s="146"/>
      <c r="M24" s="124" t="str">
        <f>IFERROR(VLOOKUP(GRef!B178,C_210,18,FALSE),'Base Calendar'!M24)</f>
        <v>◯</v>
      </c>
      <c r="N24" s="124" t="str">
        <f>IFERROR(VLOOKUP(GRef!B179,C_210,18,FALSE),'Base Calendar'!N24)</f>
        <v>●</v>
      </c>
      <c r="O24" s="124" t="str">
        <f>IFERROR(VLOOKUP(GRef!B180,C_210,18,FALSE),'Base Calendar'!O24)</f>
        <v>◯</v>
      </c>
      <c r="P24" s="124" t="str">
        <f>IFERROR(VLOOKUP(GRef!B181,C_210,18,FALSE),'Base Calendar'!P24)</f>
        <v>◯</v>
      </c>
      <c r="Q24" s="324" t="str">
        <f>IFERROR(VLOOKUP(GRef!B182,C_210,18,FALSE),'Base Calendar'!Q24)</f>
        <v>◯</v>
      </c>
    </row>
    <row r="25" spans="1:17" ht="12" customHeight="1" thickBot="1">
      <c r="A25" s="325">
        <f>IFERROR(VLOOKUP(GRef!B122,C_210,18,FALSE),'Base Calendar'!A25)</f>
        <v>29</v>
      </c>
      <c r="B25" s="325">
        <f>IFERROR(VLOOKUP(GRef!B123,C_210,18,FALSE),'Base Calendar'!B25)</f>
        <v>30</v>
      </c>
      <c r="C25" s="325">
        <f>IFERROR(VLOOKUP(GRef!B124,C_210,18,FALSE),'Base Calendar'!C25)</f>
        <v>31</v>
      </c>
      <c r="D25" s="325">
        <f>IFERROR(VLOOKUP(GRef!B125,C_210,18,FALSE),'Base Calendar'!D25)</f>
        <v>0</v>
      </c>
      <c r="E25" s="326">
        <f>IFERROR(VLOOKUP(GRef!B126,C_210,18,FALSE),'Base Calendar'!E25)</f>
        <v>0</v>
      </c>
      <c r="F25" s="157"/>
      <c r="G25" s="325">
        <f>IFERROR(VLOOKUP(GRef!B150,C_210,18,FALSE),'Base Calendar'!G25)</f>
        <v>26</v>
      </c>
      <c r="H25" s="325">
        <f>IFERROR(VLOOKUP(GRef!B151,C_210,18,FALSE),'Base Calendar'!H25)</f>
        <v>27</v>
      </c>
      <c r="I25" s="325">
        <f>IFERROR(VLOOKUP(GRef!B152,C_210,18,FALSE),'Base Calendar'!I25)</f>
        <v>28</v>
      </c>
      <c r="J25" s="325">
        <f>IFERROR(VLOOKUP(GRef!B153,C_210,18,FALSE),'Base Calendar'!J25)</f>
        <v>29</v>
      </c>
      <c r="K25" s="326">
        <f>IFERROR(VLOOKUP(GRef!B154,C_210,18,FALSE),'Base Calendar'!K25)</f>
        <v>30</v>
      </c>
      <c r="L25" s="146"/>
      <c r="M25" s="325" t="str">
        <f>IFERROR(VLOOKUP(GRef!B185,C_210,18,FALSE),'Base Calendar'!M25)</f>
        <v>◯</v>
      </c>
      <c r="N25" s="325">
        <f>IFERROR(VLOOKUP(GRef!I44,C_210,18,FALSE),'Base Calendar'!N25)</f>
        <v>0</v>
      </c>
      <c r="O25" s="325">
        <f>IFERROR(VLOOKUP(GRef!I45,C_210,18,FALSE),'Base Calendar'!O25)</f>
        <v>0</v>
      </c>
      <c r="P25" s="325">
        <f>IFERROR(VLOOKUP(GRef!I46,C_210,18,FALSE),'Base Calendar'!P25)</f>
        <v>0</v>
      </c>
      <c r="Q25" s="326">
        <f>IFERROR(VLOOKUP(GRef!I47,C_210,18,FALSE),'Base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IFERROR(VLOOKUP(GRef!B186,C_210,18,FALSE),'Base Calendar'!B33)</f>
        <v>●</v>
      </c>
      <c r="C33" s="124" t="str">
        <f>IFERROR(VLOOKUP(GRef!B187,C_210,18,FALSE),'Base Calendar'!C33)</f>
        <v>◯</v>
      </c>
      <c r="D33" s="124" t="str">
        <f>IFERROR(VLOOKUP(GRef!B188,C_210,18,FALSE),'Base Calendar'!D33)</f>
        <v>◯</v>
      </c>
      <c r="E33" s="324" t="str">
        <f>IFERROR(VLOOKUP(GRef!B189,C_210,18,FALSE),'Base Calendar'!E33)</f>
        <v>◯</v>
      </c>
      <c r="F33" s="146"/>
      <c r="G33" s="124" t="str">
        <f>IFERROR(VLOOKUP(GRef!B213,C_210,18,FALSE),'Base Calendar'!G33)</f>
        <v xml:space="preserve"> </v>
      </c>
      <c r="H33" s="124" t="str">
        <f>IFERROR(VLOOKUP(GRef!B214,C_210,18,FALSE),'Base Calendar'!H33)</f>
        <v xml:space="preserve"> </v>
      </c>
      <c r="I33" s="124">
        <f>IFERROR(VLOOKUP(GRef!B215,C_210,18,FALSE),'Base Calendar'!I33)</f>
        <v>0</v>
      </c>
      <c r="J33" s="124">
        <f>IFERROR(VLOOKUP(GRef!B216,C_210,18,FALSE),'Base Calendar'!J33)</f>
        <v>0</v>
      </c>
      <c r="K33" s="324">
        <f>IFERROR(VLOOKUP(GRef!B217,C_210,18,FALSE),'Base Calendar'!K33)</f>
        <v>1</v>
      </c>
      <c r="L33" s="146"/>
      <c r="M33" s="124">
        <f>IFERROR(VLOOKUP(GRef!B241,C_210,18,FALSE),'Base Calendar'!M33)</f>
        <v>0</v>
      </c>
      <c r="N33" s="124" t="str">
        <f>IFERROR(VLOOKUP(GRef!B242,C_210,18,FALSE),'Base Calendar'!N33)</f>
        <v xml:space="preserve"> </v>
      </c>
      <c r="O33" s="124">
        <f>IFERROR(VLOOKUP(GRef!B243,C_210,18,FALSE),'Base Calendar'!O33)</f>
        <v>0</v>
      </c>
      <c r="P33" s="124">
        <f>IFERROR(VLOOKUP(GRef!B244,C_210,18,FALSE),'Base Calendar'!P33)</f>
        <v>0</v>
      </c>
      <c r="Q33" s="324">
        <f>IFERROR(VLOOKUP(GRef!B245,C_210,18,FALSE),'Base Calendar'!Q33)</f>
        <v>1</v>
      </c>
    </row>
    <row r="34" spans="1:17" ht="12" customHeight="1">
      <c r="A34" s="124">
        <f>IFERROR(VLOOKUP(GRef!B192,C_210,18,FALSE),'Base Calendar'!A34)</f>
        <v>7</v>
      </c>
      <c r="B34" s="124">
        <f>IFERROR(VLOOKUP(GRef!B193,C_210,18,FALSE),'Base Calendar'!B34)</f>
        <v>8</v>
      </c>
      <c r="C34" s="124">
        <f>IFERROR(VLOOKUP(GRef!B194,C_210,18,FALSE),'Base Calendar'!C34)</f>
        <v>9</v>
      </c>
      <c r="D34" s="124">
        <f>IFERROR(VLOOKUP(GRef!B195,C_210,18,FALSE),'Base Calendar'!D34)</f>
        <v>10</v>
      </c>
      <c r="E34" s="324">
        <f>IFERROR(VLOOKUP(GRef!B196,C_210,18,FALSE),'Base Calendar'!E34)</f>
        <v>11</v>
      </c>
      <c r="F34" s="146"/>
      <c r="G34" s="124">
        <f>IFERROR(VLOOKUP(GRef!B220,C_210,18,FALSE),'Base Calendar'!G34)</f>
        <v>4</v>
      </c>
      <c r="H34" s="124">
        <f>IFERROR(VLOOKUP(GRef!B221,C_210,18,FALSE),'Base Calendar'!H34)</f>
        <v>5</v>
      </c>
      <c r="I34" s="124">
        <f>IFERROR(VLOOKUP(GRef!B222,C_210,18,FALSE),'Base Calendar'!I34)</f>
        <v>6</v>
      </c>
      <c r="J34" s="124">
        <f>IFERROR(VLOOKUP(GRef!B223,C_210,18,FALSE),'Base Calendar'!J34)</f>
        <v>7</v>
      </c>
      <c r="K34" s="324">
        <f>IFERROR(VLOOKUP(GRef!B224,C_210,18,FALSE),'Base Calendar'!K34)</f>
        <v>8</v>
      </c>
      <c r="L34" s="146"/>
      <c r="M34" s="124">
        <f>IFERROR(VLOOKUP(GRef!B248,C_210,18,FALSE),'Base Calendar'!M34)</f>
        <v>4</v>
      </c>
      <c r="N34" s="124">
        <f>IFERROR(VLOOKUP(GRef!B249,C_210,18,FALSE),'Base Calendar'!N34)</f>
        <v>5</v>
      </c>
      <c r="O34" s="124">
        <f>IFERROR(VLOOKUP(GRef!B250,C_210,18,FALSE),'Base Calendar'!O34)</f>
        <v>6</v>
      </c>
      <c r="P34" s="124">
        <f>IFERROR(VLOOKUP(GRef!B251,C_210,18,FALSE),'Base Calendar'!P34)</f>
        <v>7</v>
      </c>
      <c r="Q34" s="324">
        <f>IFERROR(VLOOKUP(GRef!B252,C_210,18,FALSE),'Base Calendar'!Q34)</f>
        <v>8</v>
      </c>
    </row>
    <row r="35" spans="1:17" ht="12" customHeight="1">
      <c r="A35" s="124">
        <f>IFERROR(VLOOKUP(GRef!B199,C_210,18,FALSE),'Base Calendar'!A35)</f>
        <v>14</v>
      </c>
      <c r="B35" s="124">
        <f>IFERROR(VLOOKUP(GRef!B200,C_210,18,FALSE),'Base Calendar'!B35)</f>
        <v>15</v>
      </c>
      <c r="C35" s="124">
        <f>IFERROR(VLOOKUP(GRef!B201,C_210,18,FALSE),'Base Calendar'!C35)</f>
        <v>16</v>
      </c>
      <c r="D35" s="124">
        <f>IFERROR(VLOOKUP(GRef!B202,C_210,18,FALSE),'Base Calendar'!D35)</f>
        <v>17</v>
      </c>
      <c r="E35" s="324">
        <f>IFERROR(VLOOKUP(GRef!B203,C_210,18,FALSE),'Base Calendar'!E35)</f>
        <v>18</v>
      </c>
      <c r="F35" s="146"/>
      <c r="G35" s="124">
        <f>IFERROR(VLOOKUP(GRef!B227,C_210,18,FALSE),'Base Calendar'!G35)</f>
        <v>11</v>
      </c>
      <c r="H35" s="124">
        <f>IFERROR(VLOOKUP(GRef!B228,C_210,18,FALSE),'Base Calendar'!H35)</f>
        <v>12</v>
      </c>
      <c r="I35" s="124">
        <f>IFERROR(VLOOKUP(GRef!B229,C_210,18,FALSE),'Base Calendar'!I35)</f>
        <v>13</v>
      </c>
      <c r="J35" s="124">
        <f>IFERROR(VLOOKUP(GRef!B230,C_210,18,FALSE),'Base Calendar'!J35)</f>
        <v>14</v>
      </c>
      <c r="K35" s="324">
        <f>IFERROR(VLOOKUP(GRef!B231,C_210,18,FALSE),'Base Calendar'!K35)</f>
        <v>15</v>
      </c>
      <c r="L35" s="146"/>
      <c r="M35" s="124">
        <f>IFERROR(VLOOKUP(GRef!B255,C_210,18,FALSE),'Base Calendar'!M35)</f>
        <v>11</v>
      </c>
      <c r="N35" s="124">
        <f>IFERROR(VLOOKUP(GRef!B256,C_210,18,FALSE),'Base Calendar'!N35)</f>
        <v>12</v>
      </c>
      <c r="O35" s="124">
        <f>IFERROR(VLOOKUP(GRef!B257,C_210,18,FALSE),'Base Calendar'!O35)</f>
        <v>13</v>
      </c>
      <c r="P35" s="124">
        <f>IFERROR(VLOOKUP(GRef!B258,C_210,18,FALSE),'Base Calendar'!P35)</f>
        <v>14</v>
      </c>
      <c r="Q35" s="324">
        <f>IFERROR(VLOOKUP(GRef!B259,C_210,18,FALSE),'Base Calendar'!Q35)</f>
        <v>15</v>
      </c>
    </row>
    <row r="36" spans="1:17" ht="12" customHeight="1">
      <c r="A36" s="124" t="str">
        <f>IFERROR(VLOOKUP(GRef!B206,C_210,18,FALSE),'Base Calendar'!A36)</f>
        <v>◯</v>
      </c>
      <c r="B36" s="124">
        <f>IFERROR(VLOOKUP(GRef!B207,C_210,18,FALSE),'Base Calendar'!B36)</f>
        <v>22</v>
      </c>
      <c r="C36" s="124">
        <f>IFERROR(VLOOKUP(GRef!B208,C_210,18,FALSE),'Base Calendar'!C36)</f>
        <v>23</v>
      </c>
      <c r="D36" s="124">
        <f>IFERROR(VLOOKUP(GRef!B209,C_210,18,FALSE),'Base Calendar'!D36)</f>
        <v>24</v>
      </c>
      <c r="E36" s="324">
        <f>IFERROR(VLOOKUP(GRef!B210,C_210,18,FALSE),'Base Calendar'!E36)</f>
        <v>25</v>
      </c>
      <c r="F36" s="146"/>
      <c r="G36" s="124">
        <f>IFERROR(VLOOKUP(GRef!B234,C_210,18,FALSE),'Base Calendar'!G36)</f>
        <v>18</v>
      </c>
      <c r="H36" s="124">
        <f>IFERROR(VLOOKUP(GRef!B235,C_210,18,FALSE),'Base Calendar'!H36)</f>
        <v>19</v>
      </c>
      <c r="I36" s="124">
        <f>IFERROR(VLOOKUP(GRef!B236,C_210,18,FALSE),'Base Calendar'!I36)</f>
        <v>20</v>
      </c>
      <c r="J36" s="124">
        <f>IFERROR(VLOOKUP(GRef!B237,C_210,18,FALSE),'Base Calendar'!J36)</f>
        <v>21</v>
      </c>
      <c r="K36" s="324">
        <f>IFERROR(VLOOKUP(GRef!B238,C_210,18,FALSE),'Base Calendar'!K36)</f>
        <v>22</v>
      </c>
      <c r="L36" s="146"/>
      <c r="M36" s="124" t="str">
        <f>IFERROR(VLOOKUP(GRef!B262,C_210,18,FALSE),'Base Calendar'!M36)</f>
        <v>◯</v>
      </c>
      <c r="N36" s="124" t="str">
        <f>IFERROR(VLOOKUP(GRef!B263,C_210,18,FALSE),'Base Calendar'!N36)</f>
        <v>◯</v>
      </c>
      <c r="O36" s="124" t="str">
        <f>IFERROR(VLOOKUP(GRef!B264,C_210,18,FALSE),'Base Calendar'!O36)</f>
        <v>◯</v>
      </c>
      <c r="P36" s="124" t="str">
        <f>IFERROR(VLOOKUP(GRef!B265,C_210,18,FALSE),'Base Calendar'!P36)</f>
        <v>◯</v>
      </c>
      <c r="Q36" s="324" t="str">
        <f>IFERROR(VLOOKUP(GRef!B266,C_210,18,FALSE),'Base Calendar'!Q36)</f>
        <v>◯</v>
      </c>
    </row>
    <row r="37" spans="1:17" ht="12" customHeight="1" thickBot="1">
      <c r="A37" s="325">
        <f>IFERROR(VLOOKUP(GRef!B213,C_210,18,FALSE),'Base Calendar'!A37)</f>
        <v>28</v>
      </c>
      <c r="B37" s="325">
        <f>IFERROR(VLOOKUP(GRef!B214,C_210,18,FALSE),'Base Calendar'!B37)</f>
        <v>29</v>
      </c>
      <c r="C37" s="325">
        <f>IFERROR(VLOOKUP(GRef!B215,C_210,18,FALSE),'Base Calendar'!C37)</f>
        <v>30</v>
      </c>
      <c r="D37" s="325">
        <f>IFERROR(VLOOKUP(GRef!B216,C_210,18,FALSE),'Base Calendar'!D37)</f>
        <v>31</v>
      </c>
      <c r="E37" s="326" t="str">
        <f>IFERROR(VLOOKUP(GRef!B217,C_210,18,FALSE),'Base Calendar'!E37)</f>
        <v xml:space="preserve"> </v>
      </c>
      <c r="F37" s="157"/>
      <c r="G37" s="325">
        <f>IFERROR(VLOOKUP(GRef!B241,C_210,18,FALSE),'Base Calendar'!G37)</f>
        <v>25</v>
      </c>
      <c r="H37" s="325">
        <f>IFERROR(VLOOKUP(GRef!B242,C_210,18,FALSE),'Base Calendar'!H37)</f>
        <v>26</v>
      </c>
      <c r="I37" s="325">
        <f>IFERROR(VLOOKUP(GRef!B243,C_210,18,FALSE),'Base Calendar'!I37)</f>
        <v>27</v>
      </c>
      <c r="J37" s="325">
        <f>IFERROR(VLOOKUP(GRef!B244,C_210,18,FALSE),'Base Calendar'!J37)</f>
        <v>28</v>
      </c>
      <c r="K37" s="326">
        <f>IFERROR(VLOOKUP(GRef!B245,C_210,18,FALSE),'Base Calendar'!K37)</f>
        <v>0</v>
      </c>
      <c r="L37" s="146"/>
      <c r="M37" s="325">
        <f>IFERROR(VLOOKUP(GRef!B269,C_210,18,FALSE),'Base Calendar'!M37)</f>
        <v>25</v>
      </c>
      <c r="N37" s="325">
        <f>IFERROR(VLOOKUP(GRef!B270,C_210,18,FALSE),'Base Calendar'!N37)</f>
        <v>26</v>
      </c>
      <c r="O37" s="325">
        <f>IFERROR(VLOOKUP(GRef!B271,C_210,18,FALSE),'Base Calendar'!O37)</f>
        <v>27</v>
      </c>
      <c r="P37" s="325">
        <f>IFERROR(VLOOKUP(GRef!B272,C_210,18,FALSE),'Base Calendar'!P37)</f>
        <v>28</v>
      </c>
      <c r="Q37" s="326">
        <f>IFERROR(VLOOKUP(GRef!B273,C_210,18,FALSE),'Base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/>
      <c r="H38" s="161"/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IFERROR(VLOOKUP(GRef!B276,C_210,18,FALSE),'Base Calendar'!A45)</f>
        <v>1</v>
      </c>
      <c r="B45" s="124">
        <f>IFERROR(VLOOKUP(GRef!B277,C_210,18,FALSE),'Base Calendar'!B45)</f>
        <v>2</v>
      </c>
      <c r="C45" s="124">
        <f>IFERROR(VLOOKUP(GRef!B278,C_210,18,FALSE),'Base Calendar'!C45)</f>
        <v>3</v>
      </c>
      <c r="D45" s="124">
        <f>IFERROR(VLOOKUP(GRef!B279,C_210,18,FALSE),'Base Calendar'!D45)</f>
        <v>4</v>
      </c>
      <c r="E45" s="324">
        <f>IFERROR(VLOOKUP(GRef!B280,C_210,18,FALSE),'Base Calendar'!E45)</f>
        <v>5</v>
      </c>
      <c r="F45" s="139"/>
      <c r="G45" s="124">
        <f>IFERROR(VLOOKUP(GRef!B304,C_210,18,FALSE),'Base Calendar'!G45)</f>
        <v>0</v>
      </c>
      <c r="H45" s="124">
        <f>IFERROR(VLOOKUP(GRef!B305,C_210,18,FALSE),'Base Calendar'!H45)</f>
        <v>0</v>
      </c>
      <c r="I45" s="124">
        <f>IFERROR(VLOOKUP(GRef!B306,C_210,18,FALSE),'Base Calendar'!I45)</f>
        <v>1</v>
      </c>
      <c r="J45" s="124">
        <f>IFERROR(VLOOKUP(GRef!B307,C_210,18,FALSE),'Base Calendar'!J45)</f>
        <v>2</v>
      </c>
      <c r="K45" s="324">
        <f>IFERROR(VLOOKUP(GRef!B308,C_210,18,FALSE),'Base Calendar'!K45)</f>
        <v>3</v>
      </c>
      <c r="L45" s="146"/>
      <c r="M45" s="124">
        <f>IFERROR(VLOOKUP(GRef!B339,C_210,18,FALSE),'Base Calendar'!M45)</f>
        <v>3</v>
      </c>
      <c r="N45" s="124">
        <f>IFERROR(VLOOKUP(GRef!B340,C_210,18,FALSE),'Base Calendar'!N45)</f>
        <v>4</v>
      </c>
      <c r="O45" s="124">
        <f>IFERROR(VLOOKUP(GRef!B341,C_210,18,FALSE),'Base Calendar'!O45)</f>
        <v>5</v>
      </c>
      <c r="P45" s="124">
        <f>IFERROR(VLOOKUP(GRef!B342,C_210,18,FALSE),'Base Calendar'!P45)</f>
        <v>6</v>
      </c>
      <c r="Q45" s="324">
        <f>IFERROR(VLOOKUP(GRef!B343,C_210,18,FALSE),'Base Calendar'!Q45)</f>
        <v>7</v>
      </c>
    </row>
    <row r="46" spans="1:17" ht="12" customHeight="1">
      <c r="A46" s="124">
        <f>IFERROR(VLOOKUP(GRef!B283,C_210,18,FALSE),'Base Calendar'!A46)</f>
        <v>8</v>
      </c>
      <c r="B46" s="124">
        <f>IFERROR(VLOOKUP(GRef!B284,C_210,18,FALSE),'Base Calendar'!B46)</f>
        <v>9</v>
      </c>
      <c r="C46" s="124">
        <f>IFERROR(VLOOKUP(GRef!B285,C_210,18,FALSE),'Base Calendar'!C46)</f>
        <v>10</v>
      </c>
      <c r="D46" s="124">
        <f>IFERROR(VLOOKUP(GRef!B286,C_210,18,FALSE),'Base Calendar'!D46)</f>
        <v>11</v>
      </c>
      <c r="E46" s="324">
        <f>IFERROR(VLOOKUP(GRef!B287,C_210,18,FALSE),'Base Calendar'!E46)</f>
        <v>12</v>
      </c>
      <c r="F46" s="146"/>
      <c r="G46" s="124">
        <f>IFERROR(VLOOKUP(GRef!B311,C_210,18,FALSE),'Base Calendar'!G46)</f>
        <v>6</v>
      </c>
      <c r="H46" s="124">
        <f>IFERROR(VLOOKUP(GRef!B312,C_210,18,FALSE),'Base Calendar'!H46)</f>
        <v>7</v>
      </c>
      <c r="I46" s="124">
        <f>IFERROR(VLOOKUP(GRef!B313,C_210,18,FALSE),'Base Calendar'!I46)</f>
        <v>8</v>
      </c>
      <c r="J46" s="124">
        <f>IFERROR(VLOOKUP(GRef!B314,C_210,18,FALSE),'Base Calendar'!J46)</f>
        <v>9</v>
      </c>
      <c r="K46" s="324">
        <f>IFERROR(VLOOKUP(GRef!B315,C_210,18,FALSE),'Base Calendar'!K46)</f>
        <v>10</v>
      </c>
      <c r="L46" s="146"/>
      <c r="M46" s="124">
        <f>IFERROR(VLOOKUP(GRef!B346,C_210,18,FALSE),'Base Calendar'!M46)</f>
        <v>10</v>
      </c>
      <c r="N46" s="124">
        <f>IFERROR(VLOOKUP(GRef!B3463,C_210,18,FALSE),'Base Calendar'!N46)</f>
        <v>11</v>
      </c>
      <c r="O46" s="124">
        <f>IFERROR(VLOOKUP(GRef!B348,C_210,18,FALSE),'Base Calendar'!O46)</f>
        <v>12</v>
      </c>
      <c r="P46" s="124">
        <f>IFERROR(VLOOKUP(GRef!B349,C_210,18,FALSE),'Base Calendar'!P46)</f>
        <v>13</v>
      </c>
      <c r="Q46" s="324">
        <f>IFERROR(VLOOKUP(GRef!B350,C_210,18,FALSE),'Base Calendar'!Q46)</f>
        <v>14</v>
      </c>
    </row>
    <row r="47" spans="1:17" ht="12" customHeight="1">
      <c r="A47" s="124">
        <f>IFERROR(VLOOKUP(GRef!B290,C_210,18,FALSE),'Base Calendar'!A47)</f>
        <v>15</v>
      </c>
      <c r="B47" s="124">
        <f>IFERROR(VLOOKUP(GRef!B291,C_210,18,FALSE),'Base Calendar'!B47)</f>
        <v>16</v>
      </c>
      <c r="C47" s="124">
        <f>IFERROR(VLOOKUP(GRef!B292,C_210,18,FALSE),'Base Calendar'!C47)</f>
        <v>17</v>
      </c>
      <c r="D47" s="124">
        <f>IFERROR(VLOOKUP(GRef!B293,C_210,18,FALSE),'Base Calendar'!D47)</f>
        <v>18</v>
      </c>
      <c r="E47" s="324">
        <f>IFERROR(VLOOKUP(GRef!B294,C_210,18,FALSE),'Base Calendar'!E47)</f>
        <v>19</v>
      </c>
      <c r="F47" s="146"/>
      <c r="G47" s="124">
        <f>IFERROR(VLOOKUP(GRef!B318,C_210,18,FALSE),'Base Calendar'!G47)</f>
        <v>13</v>
      </c>
      <c r="H47" s="124">
        <f>IFERROR(VLOOKUP(GRef!B319,C_210,18,FALSE),'Base Calendar'!H47)</f>
        <v>14</v>
      </c>
      <c r="I47" s="124">
        <f>IFERROR(VLOOKUP(GRef!B320,C_210,18,FALSE),'Base Calendar'!I47)</f>
        <v>15</v>
      </c>
      <c r="J47" s="124">
        <f>IFERROR(VLOOKUP(GRef!B321,C_210,18,FALSE),'Base Calendar'!J47)</f>
        <v>16</v>
      </c>
      <c r="K47" s="324">
        <f>IFERROR(VLOOKUP(GRef!B322,C_210,18,FALSE),'Base Calendar'!K47)</f>
        <v>17</v>
      </c>
      <c r="L47" s="323"/>
      <c r="M47" s="124">
        <f>IFERROR(VLOOKUP(GRef!B353,C_210,18,FALSE),'Base Calendar'!M47)</f>
        <v>17</v>
      </c>
      <c r="N47" s="124" t="str">
        <f>IFERROR(VLOOKUP(GRef!B354,C_210,18,FALSE),'Base Calendar'!N47)</f>
        <v></v>
      </c>
      <c r="O47" s="124">
        <f>IFERROR(VLOOKUP(GRef!B355,C_210,18,FALSE),'Base Calendar'!O47)</f>
        <v>19</v>
      </c>
      <c r="P47" s="124">
        <f>IFERROR(VLOOKUP(GRef!B356,C_210,18,FALSE),'Base Calendar'!P47)</f>
        <v>20</v>
      </c>
      <c r="Q47" s="324">
        <f>IFERROR(VLOOKUP(GRef!B357,C_210,18,FALSE),'Base Calendar'!Q47)</f>
        <v>21</v>
      </c>
    </row>
    <row r="48" spans="1:17" ht="12" customHeight="1">
      <c r="A48" s="124">
        <f>IFERROR(VLOOKUP(GRef!B297,C_210,18,FALSE),'Base Calendar'!A48)</f>
        <v>22</v>
      </c>
      <c r="B48" s="124">
        <f>IFERROR(VLOOKUP(GRef!B298,C_210,18,FALSE),'Base Calendar'!B48)</f>
        <v>23</v>
      </c>
      <c r="C48" s="124">
        <f>IFERROR(VLOOKUP(GRef!B299,C_210,18,FALSE),'Base Calendar'!C48)</f>
        <v>24</v>
      </c>
      <c r="D48" s="124">
        <f>IFERROR(VLOOKUP(GRef!B300,C_210,18,FALSE),'Base Calendar'!D48)</f>
        <v>25</v>
      </c>
      <c r="E48" s="324">
        <f>IFERROR(VLOOKUP(GRef!B301,C_210,18,FALSE),'Base Calendar'!E48)</f>
        <v>26</v>
      </c>
      <c r="F48" s="146"/>
      <c r="G48" s="124">
        <f>IFERROR(VLOOKUP(GRef!B325,C_210,18,FALSE),'Base Calendar'!G48)</f>
        <v>20</v>
      </c>
      <c r="H48" s="124">
        <f>IFERROR(VLOOKUP(GRef!B326,C_210,18,FALSE),'Base Calendar'!H48)</f>
        <v>21</v>
      </c>
      <c r="I48" s="124">
        <f>IFERROR(VLOOKUP(GRef!B327,C_210,18,FALSE),'Base Calendar'!I48)</f>
        <v>22</v>
      </c>
      <c r="J48" s="124">
        <f>IFERROR(VLOOKUP(GRef!B328,C_210,18,FALSE),'Base Calendar'!J48)</f>
        <v>23</v>
      </c>
      <c r="K48" s="324">
        <f>IFERROR(VLOOKUP(GRef!B329,C_210,18,FALSE),'Base Calendar'!K48)</f>
        <v>24</v>
      </c>
      <c r="L48" s="146"/>
      <c r="M48" s="124">
        <f>IFERROR(VLOOKUP(GRef!B360,C_210,18,FALSE),'Base Calendar'!M48)</f>
        <v>24</v>
      </c>
      <c r="N48" s="124">
        <f>IFERROR(VLOOKUP(GRef!B361,C_210,18,FALSE),'Base Calendar'!N48)</f>
        <v>25</v>
      </c>
      <c r="O48" s="124">
        <f>IFERROR(VLOOKUP(GRef!B362,C_210,18,FALSE),'Base Calendar'!O48)</f>
        <v>26</v>
      </c>
      <c r="P48" s="124">
        <f>IFERROR(VLOOKUP(GRef!B363,C_210,18,FALSE),'Base Calendar'!P48)</f>
        <v>27</v>
      </c>
      <c r="Q48" s="324">
        <f>IFERROR(VLOOKUP(GRef!B364,C_210,18,FALSE),'Base Calendar'!Q48)</f>
        <v>28</v>
      </c>
    </row>
    <row r="49" spans="1:19" ht="12" customHeight="1" thickBot="1">
      <c r="A49" s="325">
        <f>IFERROR(VLOOKUP(GRef!B304,C_210,18,FALSE),'Base Calendar'!A49)</f>
        <v>29</v>
      </c>
      <c r="B49" s="325">
        <f>IFERROR(VLOOKUP(GRef!B305,C_210,18,FALSE),'Base Calendar'!B49)</f>
        <v>30</v>
      </c>
      <c r="C49" s="325" t="str">
        <f>IFERROR(VLOOKUP(GRef!B306,C_210,18,FALSE),'Base Calendar'!C49)</f>
        <v xml:space="preserve"> </v>
      </c>
      <c r="D49" s="325" t="str">
        <f>IFERROR(VLOOKUP(GRef!B307,C_210,18,FALSE),'Base Calendar'!D49)</f>
        <v xml:space="preserve"> </v>
      </c>
      <c r="E49" s="326" t="str">
        <f>IFERROR(VLOOKUP(GRef!B308,C_210,18,FALSE),'Base Calendar'!E49)</f>
        <v xml:space="preserve"> </v>
      </c>
      <c r="F49" s="146"/>
      <c r="G49" s="325" t="str">
        <f>IFERROR(VLOOKUP(GRef!B332,C_210,18,FALSE),'Base Calendar'!G49)</f>
        <v>●</v>
      </c>
      <c r="H49" s="325">
        <f>IFERROR(VLOOKUP(GRef!B333,C_210,18,FALSE),'Base Calendar'!H49)</f>
        <v>28</v>
      </c>
      <c r="I49" s="325">
        <f>IFERROR(VLOOKUP(GRef!B334,C_210,18,FALSE),'Base Calendar'!I49)</f>
        <v>29</v>
      </c>
      <c r="J49" s="325">
        <f>IFERROR(VLOOKUP(GRef!B335,C_210,18,FALSE),'Base Calendar'!J49)</f>
        <v>30</v>
      </c>
      <c r="K49" s="326">
        <f>IFERROR(VLOOKUP(GRef!B336,C_210,18,FALSE),'Base Calendar'!K49)</f>
        <v>31</v>
      </c>
      <c r="L49" s="169"/>
      <c r="M49" s="325">
        <f>IFERROR(VLOOKUP(GRef!B367,C_210,18,FALSE),'Base Calendar'!M49)</f>
        <v>0</v>
      </c>
      <c r="N49" s="325">
        <f>IFERROR(VLOOKUP(GRef!B368,C_210,18,FALSE),'Base Calendar'!N49)</f>
        <v>0</v>
      </c>
      <c r="O49" s="325">
        <f>IFERROR(VLOOKUP(GRef!B369,C_210,18,FALSE),'Base Calendar'!O49)</f>
        <v>0</v>
      </c>
      <c r="P49" s="325">
        <f>IFERROR(VLOOKUP(GRef!B370,C_210,18,FALSE),'Base Calendar'!P49)</f>
        <v>0</v>
      </c>
      <c r="Q49" s="326">
        <f>IFERROR(VLOOKUP(GRef!B371,C_210,18,FALSE),'Base Calendar'!Q49)</f>
        <v>0</v>
      </c>
    </row>
    <row r="50" spans="1:19" ht="12" customHeight="1">
      <c r="A50" s="164"/>
      <c r="B50" s="158"/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DAY(GRef!J378)</f>
        <v>18</v>
      </c>
      <c r="N50" s="158" t="s">
        <v>39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x3aQK66a9WkG2hp9/GDFaHVH9EyHKDY9KtLJt+NJU0XQfjRiW9ZQdfYRQJkz1WU2Abv3FpQfce7SdjgE7GQ/RA==" saltValue="R7gCBodSM7SdB1axBUf+M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19" priority="7" stopIfTrue="1" operator="equal">
      <formula>0</formula>
    </cfRule>
  </conditionalFormatting>
  <conditionalFormatting sqref="A9:Q13">
    <cfRule type="cellIs" dxfId="118" priority="4" stopIfTrue="1" operator="equal">
      <formula>0</formula>
    </cfRule>
    <cfRule type="cellIs" dxfId="117" priority="5" stopIfTrue="1" operator="equal">
      <formula>15.5</formula>
    </cfRule>
    <cfRule type="cellIs" dxfId="116" priority="6" stopIfTrue="1" operator="equal">
      <formula>0</formula>
    </cfRule>
  </conditionalFormatting>
  <conditionalFormatting sqref="A21:Q25">
    <cfRule type="cellIs" dxfId="115" priority="3" stopIfTrue="1" operator="equal">
      <formula>0</formula>
    </cfRule>
  </conditionalFormatting>
  <conditionalFormatting sqref="A33:Q37">
    <cfRule type="cellIs" dxfId="114" priority="2" stopIfTrue="1" operator="equal">
      <formula>0</formula>
    </cfRule>
  </conditionalFormatting>
  <conditionalFormatting sqref="A45:Q49">
    <cfRule type="cellIs" dxfId="113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63"/>
  <sheetViews>
    <sheetView zoomScaleNormal="100" workbookViewId="0">
      <selection activeCell="A4" sqref="A4"/>
    </sheetView>
  </sheetViews>
  <sheetFormatPr defaultColWidth="11" defaultRowHeight="12.75"/>
  <cols>
    <col min="1" max="5" width="5.125" style="145" customWidth="1"/>
    <col min="6" max="6" width="2.375" style="145" customWidth="1"/>
    <col min="7" max="10" width="5.125" style="145" customWidth="1"/>
    <col min="11" max="11" width="5.5" style="145" customWidth="1"/>
    <col min="12" max="12" width="1.875" style="145" customWidth="1"/>
    <col min="13" max="14" width="5.125" style="145" customWidth="1"/>
    <col min="15" max="15" width="5.75" style="145" bestFit="1" customWidth="1"/>
    <col min="16" max="17" width="5.125" style="145" customWidth="1"/>
    <col min="18" max="16384" width="11" style="145"/>
  </cols>
  <sheetData>
    <row r="1" spans="1:19" s="130" customFormat="1" ht="15.75">
      <c r="A1" s="387" t="s">
        <v>43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9" s="131" customFormat="1" ht="14.1" customHeight="1">
      <c r="A2" s="387" t="s">
        <v>100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</row>
    <row r="3" spans="1:19" s="131" customFormat="1" ht="14.1" customHeight="1">
      <c r="A3" s="388" t="s">
        <v>1446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1:19" s="131" customFormat="1" ht="14.1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9" s="131" customFormat="1" ht="14.1" customHeight="1">
      <c r="A5" s="185" t="s">
        <v>109</v>
      </c>
      <c r="B5" s="185"/>
      <c r="C5" s="185"/>
      <c r="D5" s="185">
        <f>GRef!K1</f>
        <v>350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374" t="s">
        <v>122</v>
      </c>
      <c r="Q5" s="375">
        <f>GRef!K376</f>
        <v>216</v>
      </c>
    </row>
    <row r="6" spans="1:19" s="131" customFormat="1" ht="14.1" customHeight="1" thickBo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9" s="135" customFormat="1" ht="14.1" customHeight="1" thickBot="1">
      <c r="A7" s="389" t="s">
        <v>61</v>
      </c>
      <c r="B7" s="390"/>
      <c r="C7" s="390"/>
      <c r="D7" s="390"/>
      <c r="E7" s="391"/>
      <c r="F7" s="134"/>
      <c r="G7" s="389" t="s">
        <v>62</v>
      </c>
      <c r="H7" s="390"/>
      <c r="I7" s="390"/>
      <c r="J7" s="390"/>
      <c r="K7" s="391"/>
      <c r="L7" s="134"/>
      <c r="M7" s="389" t="s">
        <v>63</v>
      </c>
      <c r="N7" s="390"/>
      <c r="O7" s="390"/>
      <c r="P7" s="390"/>
      <c r="Q7" s="391"/>
    </row>
    <row r="8" spans="1:19" ht="12" customHeight="1" thickBot="1">
      <c r="A8" s="136" t="s">
        <v>7</v>
      </c>
      <c r="B8" s="137" t="s">
        <v>8</v>
      </c>
      <c r="C8" s="137" t="s">
        <v>9</v>
      </c>
      <c r="D8" s="137" t="s">
        <v>10</v>
      </c>
      <c r="E8" s="138" t="s">
        <v>11</v>
      </c>
      <c r="F8" s="139"/>
      <c r="G8" s="140" t="s">
        <v>7</v>
      </c>
      <c r="H8" s="141" t="s">
        <v>8</v>
      </c>
      <c r="I8" s="141" t="s">
        <v>9</v>
      </c>
      <c r="J8" s="142" t="s">
        <v>10</v>
      </c>
      <c r="K8" s="143" t="s">
        <v>11</v>
      </c>
      <c r="L8" s="139"/>
      <c r="M8" s="140" t="s">
        <v>7</v>
      </c>
      <c r="N8" s="141" t="s">
        <v>8</v>
      </c>
      <c r="O8" s="141" t="s">
        <v>9</v>
      </c>
      <c r="P8" s="141" t="s">
        <v>10</v>
      </c>
      <c r="Q8" s="144" t="s">
        <v>11</v>
      </c>
    </row>
    <row r="9" spans="1:19" ht="12" customHeight="1">
      <c r="A9" s="124">
        <f>IFERROR(VLOOKUP(GRef!B3,C_350,17,FALSE),'Base Calendar'!A9)</f>
        <v>2</v>
      </c>
      <c r="B9" s="124">
        <f>IFERROR(VLOOKUP(GRef!B4,C_350,17,FALSE),'Base Calendar'!B9)</f>
        <v>3</v>
      </c>
      <c r="C9" s="124">
        <f>IFERROR(VLOOKUP(GRef!B5,C_350,17,FALSE),'Base Calendar'!C9)</f>
        <v>4</v>
      </c>
      <c r="D9" s="124">
        <f>IFERROR(VLOOKUP(GRef!B6,C_350,17,FALSE),'Base Calendar'!D9)</f>
        <v>5</v>
      </c>
      <c r="E9" s="324">
        <f>IFERROR(VLOOKUP(GRef!B7,C_350,17,FALSE),'Base Calendar'!E9)</f>
        <v>6</v>
      </c>
      <c r="F9" s="146"/>
      <c r="G9" s="124">
        <f>IFERROR(VLOOKUP(GRef!B31,C_350,17,FALSE),'Base Calendar'!G9)</f>
        <v>0</v>
      </c>
      <c r="H9" s="124">
        <f>IFERROR(VLOOKUP(GRef!B32,C_350,17,FALSE),'Base Calendar'!H9)</f>
        <v>0</v>
      </c>
      <c r="I9" s="124">
        <f>IFERROR(VLOOKUP(GRef!B33,C_350,17,FALSE),'Base Calendar'!I9)</f>
        <v>1</v>
      </c>
      <c r="J9" s="124">
        <f>IFERROR(VLOOKUP(GRef!B34,C_350,17,FALSE),'Base Calendar'!J9)</f>
        <v>2</v>
      </c>
      <c r="K9" s="324">
        <f>IFERROR(VLOOKUP(GRef!B35,C_350,17,FALSE),'Base Calendar'!K9)</f>
        <v>3</v>
      </c>
      <c r="L9" s="146"/>
      <c r="M9" s="124" t="str">
        <f>IFERROR(VLOOKUP(GRef!B66,C_350,17,FALSE),'Base Calendar'!M9)</f>
        <v>●</v>
      </c>
      <c r="N9" s="124">
        <f>IFERROR(VLOOKUP(GRef!B67,C_350,17,FALSE),'Base Calendar'!N9)</f>
        <v>4</v>
      </c>
      <c r="O9" s="124">
        <f>IFERROR(VLOOKUP(GRef!B68,C_350,17,FALSE),'Base Calendar'!O9)</f>
        <v>5</v>
      </c>
      <c r="P9" s="124">
        <f>IFERROR(VLOOKUP(GRef!B69,C_350,17,FALSE),'Base Calendar'!P9)</f>
        <v>6</v>
      </c>
      <c r="Q9" s="324">
        <f>IFERROR(VLOOKUP(GRef!B70,C_350,17,FALSE),'Base Calendar'!Q9)</f>
        <v>7</v>
      </c>
      <c r="S9" s="147"/>
    </row>
    <row r="10" spans="1:19" ht="12" customHeight="1">
      <c r="A10" s="124">
        <f>IFERROR(VLOOKUP(GRef!B10,C_350,17,FALSE),'Base Calendar'!A10)</f>
        <v>9</v>
      </c>
      <c r="B10" s="124">
        <f>IFERROR(VLOOKUP(GRef!B11,C_350,17,FALSE),'Base Calendar'!B10)</f>
        <v>10</v>
      </c>
      <c r="C10" s="124">
        <f>IFERROR(VLOOKUP(GRef!B12,C_350,17,FALSE),'Base Calendar'!C10)</f>
        <v>11</v>
      </c>
      <c r="D10" s="124">
        <f>IFERROR(VLOOKUP(GRef!B13,C_350,17,FALSE),'Base Calendar'!D10)</f>
        <v>12</v>
      </c>
      <c r="E10" s="324">
        <f>IFERROR(VLOOKUP(GRef!B14,C_350,17,FALSE),'Base Calendar'!E10)</f>
        <v>13</v>
      </c>
      <c r="F10" s="323"/>
      <c r="G10" s="124">
        <f>IFERROR(VLOOKUP(GRef!B38,C_350,17,FALSE),'Base Calendar'!G10)</f>
        <v>6</v>
      </c>
      <c r="H10" s="124">
        <f>IFERROR(VLOOKUP(GRef!B39,C_350,17,FALSE),'Base Calendar'!H10)</f>
        <v>7</v>
      </c>
      <c r="I10" s="124">
        <f>IFERROR(VLOOKUP(GRef!B40,C_350,17,FALSE),'Base Calendar'!I10)</f>
        <v>8</v>
      </c>
      <c r="J10" s="124">
        <f>IFERROR(VLOOKUP(GRef!B41,C_350,17,FALSE),'Base Calendar'!J10)</f>
        <v>9</v>
      </c>
      <c r="K10" s="324">
        <f>IFERROR(VLOOKUP(GRef!B42,C_350,17,FALSE),'Base Calendar'!K10)</f>
        <v>10</v>
      </c>
      <c r="L10" s="146"/>
      <c r="M10" s="124">
        <f>IFERROR(VLOOKUP(GRef!B73,C_350,17,FALSE),'Base Calendar'!M10)</f>
        <v>10</v>
      </c>
      <c r="N10" s="124">
        <f>IFERROR(VLOOKUP(GRef!B74,C_350,17,FALSE),'Base Calendar'!N10)</f>
        <v>11</v>
      </c>
      <c r="O10" s="124">
        <f>IFERROR(VLOOKUP(GRef!B75,C_350,17,FALSE),'Base Calendar'!O10)</f>
        <v>12</v>
      </c>
      <c r="P10" s="124">
        <f>IFERROR(VLOOKUP(GRef!B76,C_350,17,FALSE),'Base Calendar'!P10)</f>
        <v>13</v>
      </c>
      <c r="Q10" s="324">
        <f>IFERROR(VLOOKUP(GRef!B77,C_350,17,FALSE),'Base Calendar'!Q10)</f>
        <v>14</v>
      </c>
    </row>
    <row r="11" spans="1:19" ht="12" customHeight="1">
      <c r="A11" s="124" t="str">
        <f>IFERROR(VLOOKUP(GRef!B17,C_350,17,FALSE),'Base Calendar'!A11)</f>
        <v></v>
      </c>
      <c r="B11" s="124">
        <f>IFERROR(VLOOKUP(GRef!B18,C_350,17,FALSE),'Base Calendar'!B11)</f>
        <v>17</v>
      </c>
      <c r="C11" s="124">
        <f>IFERROR(VLOOKUP(GRef!B19,C_350,17,FALSE),'Base Calendar'!C11)</f>
        <v>18</v>
      </c>
      <c r="D11" s="124">
        <f>IFERROR(VLOOKUP(GRef!B20,C_350,17,FALSE),'Base Calendar'!D11)</f>
        <v>19</v>
      </c>
      <c r="E11" s="324" t="str">
        <f>IFERROR(VLOOKUP(GRef!B21,C_350,17,FALSE),'Base Calendar'!E11)</f>
        <v>◯</v>
      </c>
      <c r="F11" s="146"/>
      <c r="G11" s="124">
        <f>IFERROR(VLOOKUP(GRef!B45,C_350,17,FALSE),'Base Calendar'!G11)</f>
        <v>13</v>
      </c>
      <c r="H11" s="124">
        <f>IFERROR(VLOOKUP(GRef!B46,C_350,17,FALSE),'Base Calendar'!H11)</f>
        <v>14</v>
      </c>
      <c r="I11" s="124">
        <f>IFERROR(VLOOKUP(GRef!B47,C_350,17,FALSE),'Base Calendar'!I11)</f>
        <v>15</v>
      </c>
      <c r="J11" s="124">
        <f>IFERROR(VLOOKUP(GRef!B48,C_350,17,FALSE),'Base Calendar'!J11)</f>
        <v>16</v>
      </c>
      <c r="K11" s="324">
        <f>IFERROR(VLOOKUP(GRef!B49,C_350,17,FALSE),'Base Calendar'!K11)</f>
        <v>17</v>
      </c>
      <c r="L11" s="146"/>
      <c r="M11" s="124">
        <f>IFERROR(VLOOKUP(GRef!B80,C_350,17,FALSE),'Base Calendar'!M11)</f>
        <v>17</v>
      </c>
      <c r="N11" s="124">
        <f>IFERROR(VLOOKUP(GRef!B81,C_350,17,FALSE),'Base Calendar'!N11)</f>
        <v>18</v>
      </c>
      <c r="O11" s="124">
        <f>IFERROR(VLOOKUP(GRef!B82,C_350,17,FALSE),'Base Calendar'!O11)</f>
        <v>19</v>
      </c>
      <c r="P11" s="124">
        <f>IFERROR(VLOOKUP(GRef!B83,C_350,17,FALSE),'Base Calendar'!P11)</f>
        <v>20</v>
      </c>
      <c r="Q11" s="324">
        <f>IFERROR(VLOOKUP(GRef!B84,C_350,17,FALSE),'Base Calendar'!Q11)</f>
        <v>21</v>
      </c>
    </row>
    <row r="12" spans="1:19" ht="12" customHeight="1">
      <c r="A12" s="124">
        <f>IFERROR(VLOOKUP(GRef!B24,C_350,17,FALSE),'Base Calendar'!A12)</f>
        <v>23</v>
      </c>
      <c r="B12" s="124">
        <f>IFERROR(VLOOKUP(GRef!B25,C_350,17,FALSE),'Base Calendar'!B12)</f>
        <v>24</v>
      </c>
      <c r="C12" s="124">
        <f>IFERROR(VLOOKUP(GRef!B26,C_350,17,FALSE),'Base Calendar'!C12)</f>
        <v>25</v>
      </c>
      <c r="D12" s="124">
        <f>IFERROR(VLOOKUP(GRef!B27,C_350,17,FALSE),'Base Calendar'!D12)</f>
        <v>26</v>
      </c>
      <c r="E12" s="324" t="str">
        <f>IFERROR(VLOOKUP(GRef!B28,C_350,17,FALSE),'Base Calendar'!E12)</f>
        <v>◯</v>
      </c>
      <c r="F12" s="146"/>
      <c r="G12" s="124">
        <f>IFERROR(VLOOKUP(GRef!B52,C_350,17,FALSE),'Base Calendar'!G12)</f>
        <v>20</v>
      </c>
      <c r="H12" s="124">
        <f>IFERROR(VLOOKUP(GRef!B53,C_350,17,FALSE),'Base Calendar'!H12)</f>
        <v>21</v>
      </c>
      <c r="I12" s="124">
        <f>IFERROR(VLOOKUP(GRef!B54,C_350,17,FALSE),'Base Calendar'!I12)</f>
        <v>22</v>
      </c>
      <c r="J12" s="124">
        <f>IFERROR(VLOOKUP(GRef!B55,C_350,17,FALSE),'Base Calendar'!J12)</f>
        <v>23</v>
      </c>
      <c r="K12" s="324">
        <f>IFERROR(VLOOKUP(GRef!B56,C_350,17,FALSE),'Base Calendar'!K12)</f>
        <v>24</v>
      </c>
      <c r="L12" s="146"/>
      <c r="M12" s="124">
        <f>IFERROR(VLOOKUP(GRef!B87,C_350,17,FALSE),'Base Calendar'!M12)</f>
        <v>24</v>
      </c>
      <c r="N12" s="124">
        <f>IFERROR(VLOOKUP(GRef!B88,C_350,17,FALSE),'Base Calendar'!N12)</f>
        <v>25</v>
      </c>
      <c r="O12" s="124">
        <f>IFERROR(VLOOKUP(GRef!B89,C_350,17,FALSE),'Base Calendar'!O12)</f>
        <v>26</v>
      </c>
      <c r="P12" s="124">
        <f>IFERROR(VLOOKUP(GRef!B90,C_350,17,FALSE),'Base Calendar'!P12)</f>
        <v>27</v>
      </c>
      <c r="Q12" s="324">
        <f>IFERROR(VLOOKUP(GRef!B91,C_350,17,FALSE),'Base Calendar'!Q12)</f>
        <v>28</v>
      </c>
    </row>
    <row r="13" spans="1:19" ht="12" customHeight="1" thickBot="1">
      <c r="A13" s="325">
        <f>IFERROR(VLOOKUP(GRef!B31,C_350,17,FALSE),'Base Calendar'!A13)</f>
        <v>30</v>
      </c>
      <c r="B13" s="325">
        <f>IFERROR(VLOOKUP(GRef!B32,C_350,17,FALSE),'Base Calendar'!B13)</f>
        <v>31</v>
      </c>
      <c r="C13" s="325">
        <f>IFERROR(VLOOKUP(GRef!B33,C_350,17,FALSE),'Base Calendar'!C13)</f>
        <v>0</v>
      </c>
      <c r="D13" s="325">
        <f>IFERROR(VLOOKUP(GRef!B34,C_350,17,FALSE),'Base Calendar'!D13)</f>
        <v>0</v>
      </c>
      <c r="E13" s="326">
        <f>IFERROR(VLOOKUP(GRef!B35,C_350,17,FALSE),'Base Calendar'!E13)</f>
        <v>0</v>
      </c>
      <c r="F13" s="146"/>
      <c r="G13" s="325">
        <f>IFERROR(VLOOKUP(GRef!B59,C_350,17,FALSE),'Base Calendar'!G13)</f>
        <v>27</v>
      </c>
      <c r="H13" s="325">
        <f>IFERROR(VLOOKUP(GRef!B60,C_350,17,FALSE),'Base Calendar'!H13)</f>
        <v>28</v>
      </c>
      <c r="I13" s="325">
        <f>IFERROR(VLOOKUP(GRef!B61,C_350,17,FALSE),'Base Calendar'!I13)</f>
        <v>29</v>
      </c>
      <c r="J13" s="325">
        <f>IFERROR(VLOOKUP(GRef!B62,C_350,17,FALSE),'Base Calendar'!J13)</f>
        <v>30</v>
      </c>
      <c r="K13" s="326">
        <f>IFERROR(VLOOKUP(GRef!B63,C_350,17,FALSE),'Base Calendar'!K13)</f>
        <v>31</v>
      </c>
      <c r="L13" s="146"/>
      <c r="M13" s="325">
        <f>IFERROR(VLOOKUP(GRef!B94,C_350,17,FALSE),'Base Calendar'!M13)</f>
        <v>0</v>
      </c>
      <c r="N13" s="325">
        <f>IFERROR(VLOOKUP(GRef!B95,C_350,17,FALSE),'Base Calendar'!N13)</f>
        <v>0</v>
      </c>
      <c r="O13" s="325">
        <f>IFERROR(VLOOKUP(GRef!B96,C_350,17,FALSE),'Base Calendar'!O13)</f>
        <v>0</v>
      </c>
      <c r="P13" s="325">
        <f>IFERROR(VLOOKUP(GRef!B97,C_350,17,FALSE),'Base Calendar'!P13)</f>
        <v>0</v>
      </c>
      <c r="Q13" s="326">
        <f>IFERROR(VLOOKUP(GRef!B98,C_350,17,FALSE),'Base Calendar'!Q13)</f>
        <v>0</v>
      </c>
    </row>
    <row r="14" spans="1:19" ht="12" customHeight="1">
      <c r="A14" s="148">
        <f>DAY(GRef!K377)</f>
        <v>16</v>
      </c>
      <c r="B14" s="149" t="s">
        <v>28</v>
      </c>
      <c r="C14" s="149"/>
      <c r="D14" s="149"/>
      <c r="E14" s="149"/>
      <c r="F14" s="149"/>
      <c r="G14" s="150"/>
      <c r="H14" s="151"/>
      <c r="I14" s="149"/>
      <c r="J14" s="149"/>
      <c r="K14" s="149"/>
      <c r="L14" s="149"/>
      <c r="M14" s="149">
        <v>3</v>
      </c>
      <c r="N14" s="149" t="s">
        <v>1398</v>
      </c>
      <c r="O14" s="149"/>
      <c r="P14" s="149"/>
      <c r="Q14" s="149"/>
    </row>
    <row r="15" spans="1:19" ht="12" customHeight="1">
      <c r="A15" s="152" t="s">
        <v>131</v>
      </c>
      <c r="B15" s="152" t="s">
        <v>44</v>
      </c>
      <c r="D15" s="151"/>
      <c r="E15" s="149"/>
      <c r="F15" s="151"/>
      <c r="G15" s="150"/>
      <c r="H15" s="149"/>
      <c r="I15" s="151"/>
      <c r="J15" s="151"/>
      <c r="K15" s="151"/>
      <c r="L15" s="151"/>
      <c r="M15" s="152"/>
      <c r="N15" s="151"/>
      <c r="O15" s="151"/>
      <c r="P15" s="151"/>
      <c r="Q15" s="151"/>
    </row>
    <row r="16" spans="1:19" ht="12" customHeight="1">
      <c r="A16" s="152" t="s">
        <v>132</v>
      </c>
      <c r="B16" s="151" t="s">
        <v>133</v>
      </c>
      <c r="C16" s="151"/>
      <c r="D16" s="151"/>
      <c r="E16" s="151"/>
      <c r="F16" s="151"/>
      <c r="G16" s="151"/>
      <c r="H16" s="151" t="s">
        <v>0</v>
      </c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2" customHeight="1">
      <c r="D17" s="151"/>
      <c r="E17" s="151"/>
      <c r="F17" s="151"/>
      <c r="G17" s="151" t="s">
        <v>0</v>
      </c>
      <c r="H17" s="151" t="s">
        <v>41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ht="12" customHeight="1" thickBot="1">
      <c r="A18" s="152"/>
      <c r="B18" s="151"/>
      <c r="C18" s="151"/>
      <c r="D18" s="153"/>
      <c r="E18" s="153"/>
      <c r="F18" s="153"/>
      <c r="G18" s="153" t="s">
        <v>0</v>
      </c>
      <c r="H18" s="153" t="s">
        <v>0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s="155" customFormat="1" ht="14.1" customHeight="1" thickBot="1">
      <c r="A19" s="389" t="s">
        <v>64</v>
      </c>
      <c r="B19" s="390"/>
      <c r="C19" s="390"/>
      <c r="D19" s="390"/>
      <c r="E19" s="391"/>
      <c r="F19" s="154"/>
      <c r="G19" s="389" t="s">
        <v>65</v>
      </c>
      <c r="H19" s="390"/>
      <c r="I19" s="390"/>
      <c r="J19" s="390"/>
      <c r="K19" s="391"/>
      <c r="L19" s="154"/>
      <c r="M19" s="389" t="s">
        <v>66</v>
      </c>
      <c r="N19" s="390"/>
      <c r="O19" s="390"/>
      <c r="P19" s="390"/>
      <c r="Q19" s="391"/>
    </row>
    <row r="20" spans="1:17" ht="12" customHeight="1" thickBot="1">
      <c r="A20" s="156" t="s">
        <v>7</v>
      </c>
      <c r="B20" s="156" t="s">
        <v>8</v>
      </c>
      <c r="C20" s="156" t="s">
        <v>9</v>
      </c>
      <c r="D20" s="156" t="s">
        <v>10</v>
      </c>
      <c r="E20" s="156" t="s">
        <v>11</v>
      </c>
      <c r="F20" s="139"/>
      <c r="G20" s="156" t="s">
        <v>7</v>
      </c>
      <c r="H20" s="156" t="s">
        <v>8</v>
      </c>
      <c r="I20" s="156" t="s">
        <v>9</v>
      </c>
      <c r="J20" s="156" t="s">
        <v>10</v>
      </c>
      <c r="K20" s="156" t="s">
        <v>11</v>
      </c>
      <c r="L20" s="139"/>
      <c r="M20" s="156" t="s">
        <v>7</v>
      </c>
      <c r="N20" s="156" t="s">
        <v>8</v>
      </c>
      <c r="O20" s="156" t="s">
        <v>9</v>
      </c>
      <c r="P20" s="156" t="s">
        <v>10</v>
      </c>
      <c r="Q20" s="156" t="s">
        <v>11</v>
      </c>
    </row>
    <row r="21" spans="1:17" ht="12" customHeight="1">
      <c r="A21" s="124">
        <f>IFERROR(VLOOKUP(GRef!B94,C_350,17,FALSE),'Base Calendar'!A21)</f>
        <v>1</v>
      </c>
      <c r="B21" s="124">
        <f>IFERROR(VLOOKUP(GRef!B95,C_350,17,FALSE),'Base Calendar'!B21)</f>
        <v>2</v>
      </c>
      <c r="C21" s="124">
        <f>IFERROR(VLOOKUP(GRef!B96,C_350,17,FALSE),'Base Calendar'!C21)</f>
        <v>3</v>
      </c>
      <c r="D21" s="124">
        <f>IFERROR(VLOOKUP(GRef!B97,C_350,17,FALSE),'Base Calendar'!D21)</f>
        <v>4</v>
      </c>
      <c r="E21" s="324">
        <f>IFERROR(VLOOKUP(GRef!B98,C_350,17,FALSE),'Base Calendar'!E21)</f>
        <v>5</v>
      </c>
      <c r="F21" s="146"/>
      <c r="G21" s="124" t="str">
        <f>IFERROR(VLOOKUP(GRef!B122,C_350,17,FALSE),'Base Calendar'!G21)</f>
        <v xml:space="preserve"> </v>
      </c>
      <c r="H21" s="124">
        <f>IFERROR(VLOOKUP(GRef!B123,C_350,17,FALSE),'Base Calendar'!H21)</f>
        <v>0</v>
      </c>
      <c r="I21" s="124">
        <f>IFERROR(VLOOKUP(GRef!B124,C_350,17,FALSE),'Base Calendar'!I21)</f>
        <v>0</v>
      </c>
      <c r="J21" s="124">
        <f>IFERROR(VLOOKUP(GRef!B125,C_350,17,FALSE),'Base Calendar'!J21)</f>
        <v>1</v>
      </c>
      <c r="K21" s="324">
        <f>IFERROR(VLOOKUP(GRef!B126,C_350,17,FALSE),'Base Calendar'!K21)</f>
        <v>2</v>
      </c>
      <c r="L21" s="146"/>
      <c r="M21" s="124">
        <f>IFERROR(VLOOKUP(GRef!B157,C_350,17,FALSE),'Base Calendar'!M21)</f>
        <v>3</v>
      </c>
      <c r="N21" s="124">
        <f>IFERROR(VLOOKUP(GRef!B158,C_350,17,FALSE),'Base Calendar'!N21)</f>
        <v>4</v>
      </c>
      <c r="O21" s="124">
        <f>IFERROR(VLOOKUP(GRef!B159,C_350,17,FALSE),'Base Calendar'!O21)</f>
        <v>5</v>
      </c>
      <c r="P21" s="124">
        <f>IFERROR(VLOOKUP(GRef!B160,C_350,17,FALSE),'Base Calendar'!P21)</f>
        <v>6</v>
      </c>
      <c r="Q21" s="324">
        <f>IFERROR(VLOOKUP(GRef!B161,C_350,17,FALSE),'Base Calendar'!Q21)</f>
        <v>7</v>
      </c>
    </row>
    <row r="22" spans="1:17" ht="12" customHeight="1">
      <c r="A22" s="124">
        <f>IFERROR(VLOOKUP(GRef!B101,C_350,17,FALSE),'Base Calendar'!A22)</f>
        <v>8</v>
      </c>
      <c r="B22" s="124">
        <f>IFERROR(VLOOKUP(GRef!B102,C_350,17,FALSE),'Base Calendar'!B22)</f>
        <v>9</v>
      </c>
      <c r="C22" s="124">
        <f>IFERROR(VLOOKUP(GRef!B103,C_350,17,FALSE),'Base Calendar'!C22)</f>
        <v>10</v>
      </c>
      <c r="D22" s="124">
        <f>IFERROR(VLOOKUP(GRef!B104,C_350,17,FALSE),'Base Calendar'!D22)</f>
        <v>11</v>
      </c>
      <c r="E22" s="324">
        <f>IFERROR(VLOOKUP(GRef!B105,C_350,17,FALSE),'Base Calendar'!E22)</f>
        <v>12</v>
      </c>
      <c r="F22" s="146"/>
      <c r="G22" s="124">
        <f>IFERROR(VLOOKUP(GRef!B129,C_350,17,FALSE),'Base Calendar'!G22)</f>
        <v>5</v>
      </c>
      <c r="H22" s="124">
        <f>IFERROR(VLOOKUP(GRef!B130,C_350,17,FALSE),'Base Calendar'!H22)</f>
        <v>6</v>
      </c>
      <c r="I22" s="124">
        <f>IFERROR(VLOOKUP(GRef!B131,C_350,17,FALSE),'Base Calendar'!I22)</f>
        <v>7</v>
      </c>
      <c r="J22" s="124">
        <f>IFERROR(VLOOKUP(GRef!B132,C_350,17,FALSE),'Base Calendar'!J22)</f>
        <v>8</v>
      </c>
      <c r="K22" s="324">
        <f>IFERROR(VLOOKUP(GRef!B133,C_350,17,FALSE),'Base Calendar'!K22)</f>
        <v>9</v>
      </c>
      <c r="L22" s="146"/>
      <c r="M22" s="124">
        <f>IFERROR(VLOOKUP(GRef!B164,C_350,17,FALSE),'Base Calendar'!M22)</f>
        <v>10</v>
      </c>
      <c r="N22" s="124">
        <f>IFERROR(VLOOKUP(GRef!B165,C_350,17,FALSE),'Base Calendar'!N22)</f>
        <v>11</v>
      </c>
      <c r="O22" s="124">
        <f>IFERROR(VLOOKUP(GRef!B166,C_350,17,FALSE),'Base Calendar'!O22)</f>
        <v>12</v>
      </c>
      <c r="P22" s="124">
        <f>IFERROR(VLOOKUP(GRef!B167,C_350,17,FALSE),'Base Calendar'!P22)</f>
        <v>13</v>
      </c>
      <c r="Q22" s="324">
        <f>IFERROR(VLOOKUP(GRef!B168,C_350,17,FALSE),'Base Calendar'!Q22)</f>
        <v>14</v>
      </c>
    </row>
    <row r="23" spans="1:17" ht="12" customHeight="1">
      <c r="A23" s="124">
        <f>IFERROR(VLOOKUP(GRef!B108,C_350,17,FALSE),'Base Calendar'!A23)</f>
        <v>15</v>
      </c>
      <c r="B23" s="124">
        <f>IFERROR(VLOOKUP(GRef!B109,C_350,17,FALSE),'Base Calendar'!B23)</f>
        <v>16</v>
      </c>
      <c r="C23" s="124">
        <f>IFERROR(VLOOKUP(GRef!B110,C_350,17,FALSE),'Base Calendar'!C23)</f>
        <v>17</v>
      </c>
      <c r="D23" s="124">
        <f>IFERROR(VLOOKUP(GRef!B111,C_350,17,FALSE),'Base Calendar'!D23)</f>
        <v>18</v>
      </c>
      <c r="E23" s="324">
        <f>IFERROR(VLOOKUP(GRef!B112,C_350,17,FALSE),'Base Calendar'!E23)</f>
        <v>19</v>
      </c>
      <c r="F23" s="146"/>
      <c r="G23" s="124">
        <f>IFERROR(VLOOKUP(GRef!B136,C_350,17,FALSE),'Base Calendar'!G23)</f>
        <v>12</v>
      </c>
      <c r="H23" s="124">
        <f>IFERROR(VLOOKUP(GRef!B137,C_350,17,FALSE),'Base Calendar'!H23)</f>
        <v>13</v>
      </c>
      <c r="I23" s="124">
        <f>IFERROR(VLOOKUP(GRef!B138,C_350,17,FALSE),'Base Calendar'!I23)</f>
        <v>14</v>
      </c>
      <c r="J23" s="124">
        <f>IFERROR(VLOOKUP(GRef!B139,C_350,17,FALSE),'Base Calendar'!J23)</f>
        <v>15</v>
      </c>
      <c r="K23" s="324">
        <f>IFERROR(VLOOKUP(GRef!B140,C_350,17,FALSE),'Base Calendar'!K23)</f>
        <v>16</v>
      </c>
      <c r="L23" s="146"/>
      <c r="M23" s="124">
        <f>IFERROR(VLOOKUP(GRef!B171,C_350,17,FALSE),'Base Calendar'!M23)</f>
        <v>17</v>
      </c>
      <c r="N23" s="124">
        <f>IFERROR(VLOOKUP(GRef!B172,C_350,17,FALSE),'Base Calendar'!N23)</f>
        <v>18</v>
      </c>
      <c r="O23" s="124">
        <f>IFERROR(VLOOKUP(GRef!B173,C_350,17,FALSE),'Base Calendar'!O23)</f>
        <v>19</v>
      </c>
      <c r="P23" s="124">
        <f>IFERROR(VLOOKUP(GRef!B174,C_350,17,FALSE),'Base Calendar'!P23)</f>
        <v>20</v>
      </c>
      <c r="Q23" s="324">
        <f>IFERROR(VLOOKUP(GRef!B175,C_350,17,FALSE),'Base Calendar'!Q23)</f>
        <v>21</v>
      </c>
    </row>
    <row r="24" spans="1:17" ht="12" customHeight="1">
      <c r="A24" s="124">
        <f>IFERROR(VLOOKUP(GRef!B115,C_350,17,FALSE),'Base Calendar'!A24)</f>
        <v>22</v>
      </c>
      <c r="B24" s="124">
        <f>IFERROR(VLOOKUP(GRef!B116,C_350,17,FALSE),'Base Calendar'!B24)</f>
        <v>23</v>
      </c>
      <c r="C24" s="124">
        <f>IFERROR(VLOOKUP(GRef!B117,C_350,17,FALSE),'Base Calendar'!C24)</f>
        <v>24</v>
      </c>
      <c r="D24" s="124">
        <f>IFERROR(VLOOKUP(GRef!B118,C_350,17,FALSE),'Base Calendar'!D24)</f>
        <v>25</v>
      </c>
      <c r="E24" s="324">
        <f>IFERROR(VLOOKUP(GRef!B119,C_350,17,FALSE),'Base Calendar'!E24)</f>
        <v>26</v>
      </c>
      <c r="F24" s="146"/>
      <c r="G24" s="124" t="str">
        <f>IFERROR(VLOOKUP(GRef!B143,C_350,17,FALSE),'Base Calendar'!G24)</f>
        <v>◯</v>
      </c>
      <c r="H24" s="124" t="str">
        <f>IFERROR(VLOOKUP(GRef!B144,C_350,17,FALSE),'Base Calendar'!H24)</f>
        <v>◯</v>
      </c>
      <c r="I24" s="124" t="str">
        <f>IFERROR(VLOOKUP(GRef!B145,C_350,17,FALSE),'Base Calendar'!I24)</f>
        <v>◯</v>
      </c>
      <c r="J24" s="124" t="str">
        <f>IFERROR(VLOOKUP(GRef!B146,C_350,17,FALSE),'Base Calendar'!J24)</f>
        <v>●</v>
      </c>
      <c r="K24" s="324" t="str">
        <f>IFERROR(VLOOKUP(GRef!B147,C_350,17,FALSE),'Base Calendar'!K24)</f>
        <v>●</v>
      </c>
      <c r="L24" s="146"/>
      <c r="M24" s="124" t="str">
        <f>IFERROR(VLOOKUP(GRef!B178,C_350,17,FALSE),'Base Calendar'!M24)</f>
        <v>◯</v>
      </c>
      <c r="N24" s="124" t="str">
        <f>IFERROR(VLOOKUP(GRef!B179,C_350,17,FALSE),'Base Calendar'!N24)</f>
        <v>●</v>
      </c>
      <c r="O24" s="124" t="str">
        <f>IFERROR(VLOOKUP(GRef!B180,C_350,17,FALSE),'Base Calendar'!O24)</f>
        <v>◯</v>
      </c>
      <c r="P24" s="124" t="str">
        <f>IFERROR(VLOOKUP(GRef!B181,C_350,17,FALSE),'Base Calendar'!P24)</f>
        <v>◯</v>
      </c>
      <c r="Q24" s="324" t="str">
        <f>IFERROR(VLOOKUP(GRef!B182,C_350,17,FALSE),'Base Calendar'!Q24)</f>
        <v>◯</v>
      </c>
    </row>
    <row r="25" spans="1:17" ht="12" customHeight="1" thickBot="1">
      <c r="A25" s="325">
        <f>IFERROR(VLOOKUP(GRef!B122,C_350,17,FALSE),'Base Calendar'!A25)</f>
        <v>29</v>
      </c>
      <c r="B25" s="325">
        <f>IFERROR(VLOOKUP(GRef!B123,C_350,17,FALSE),'Base Calendar'!B25)</f>
        <v>30</v>
      </c>
      <c r="C25" s="325">
        <f>IFERROR(VLOOKUP(GRef!B124,C_350,17,FALSE),'Base Calendar'!C25)</f>
        <v>31</v>
      </c>
      <c r="D25" s="325">
        <f>IFERROR(VLOOKUP(GRef!B125,C_350,17,FALSE),'Base Calendar'!D25)</f>
        <v>0</v>
      </c>
      <c r="E25" s="326">
        <f>IFERROR(VLOOKUP(GRef!B126,C_350,17,FALSE),'Base Calendar'!E25)</f>
        <v>0</v>
      </c>
      <c r="F25" s="157"/>
      <c r="G25" s="325">
        <f>IFERROR(VLOOKUP(GRef!B150,C_350,17,FALSE),'Base Calendar'!G25)</f>
        <v>26</v>
      </c>
      <c r="H25" s="325">
        <f>IFERROR(VLOOKUP(GRef!B151,C_350,17,FALSE),'Base Calendar'!H25)</f>
        <v>27</v>
      </c>
      <c r="I25" s="325">
        <f>IFERROR(VLOOKUP(GRef!B152,C_350,17,FALSE),'Base Calendar'!I25)</f>
        <v>28</v>
      </c>
      <c r="J25" s="325">
        <f>IFERROR(VLOOKUP(GRef!B153,C_350,17,FALSE),'Base Calendar'!J25)</f>
        <v>29</v>
      </c>
      <c r="K25" s="326">
        <f>IFERROR(VLOOKUP(GRef!B154,C_350,17,FALSE),'Base Calendar'!K25)</f>
        <v>30</v>
      </c>
      <c r="L25" s="146"/>
      <c r="M25" s="325" t="str">
        <f>IFERROR(VLOOKUP(GRef!B185,C_350,17,FALSE),'Base Calendar'!M25)</f>
        <v>◯</v>
      </c>
      <c r="N25" s="325">
        <f>IFERROR(VLOOKUP(GRef!I44,C_350,17,FALSE),'Base Calendar'!N25)</f>
        <v>0</v>
      </c>
      <c r="O25" s="325">
        <f>IFERROR(VLOOKUP(GRef!I45,C_350,17,FALSE),'Base Calendar'!O25)</f>
        <v>0</v>
      </c>
      <c r="P25" s="325">
        <f>IFERROR(VLOOKUP(GRef!I46,C_350,17,FALSE),'Base Calendar'!P25)</f>
        <v>0</v>
      </c>
      <c r="Q25" s="326">
        <f>IFERROR(VLOOKUP(GRef!I47,C_350,17,FALSE),'Base Calendar'!Q25)</f>
        <v>0</v>
      </c>
    </row>
    <row r="26" spans="1:17" ht="12" customHeight="1">
      <c r="A26" s="151" t="s">
        <v>0</v>
      </c>
      <c r="B26" s="158" t="s">
        <v>0</v>
      </c>
      <c r="C26" s="158"/>
      <c r="D26" s="158"/>
      <c r="E26" s="158"/>
      <c r="F26" s="159"/>
      <c r="G26" s="160" t="s">
        <v>58</v>
      </c>
      <c r="H26" s="161" t="s">
        <v>54</v>
      </c>
      <c r="I26" s="158"/>
      <c r="J26" s="158"/>
      <c r="K26" s="158"/>
      <c r="L26" s="159"/>
      <c r="M26" s="158" t="s">
        <v>74</v>
      </c>
      <c r="N26" s="158" t="s">
        <v>48</v>
      </c>
      <c r="O26" s="158"/>
      <c r="P26" s="158"/>
      <c r="Q26" s="158"/>
    </row>
    <row r="27" spans="1:17" ht="12" customHeight="1">
      <c r="B27" s="161" t="s">
        <v>0</v>
      </c>
      <c r="C27" s="158"/>
      <c r="D27" s="158"/>
      <c r="E27" s="158"/>
      <c r="F27" s="159"/>
      <c r="G27" s="151" t="s">
        <v>73</v>
      </c>
      <c r="H27" s="158" t="s">
        <v>47</v>
      </c>
      <c r="I27" s="161"/>
      <c r="L27" s="159"/>
      <c r="M27" s="160">
        <v>25</v>
      </c>
      <c r="N27" s="158" t="s">
        <v>1378</v>
      </c>
      <c r="O27" s="158"/>
      <c r="P27" s="158"/>
      <c r="Q27" s="158"/>
    </row>
    <row r="28" spans="1:17" ht="12" customHeight="1">
      <c r="A28" s="158"/>
      <c r="B28" s="158" t="s">
        <v>0</v>
      </c>
      <c r="C28" s="158"/>
      <c r="D28" s="158"/>
      <c r="E28" s="158"/>
      <c r="F28" s="159"/>
      <c r="G28" s="161"/>
      <c r="H28" s="161"/>
      <c r="I28" s="158"/>
      <c r="J28" s="158"/>
      <c r="K28" s="158"/>
      <c r="L28" s="159"/>
      <c r="M28" s="158"/>
      <c r="N28" s="158"/>
      <c r="O28" s="158"/>
      <c r="P28" s="158"/>
      <c r="Q28" s="158"/>
    </row>
    <row r="29" spans="1:17" ht="12" customHeight="1">
      <c r="A29" s="158" t="s">
        <v>0</v>
      </c>
      <c r="B29" s="158" t="s">
        <v>0</v>
      </c>
      <c r="C29" s="158"/>
      <c r="D29" s="158"/>
      <c r="E29" s="158"/>
      <c r="F29" s="159"/>
      <c r="G29" s="151"/>
      <c r="H29" s="158"/>
      <c r="I29" s="158"/>
      <c r="J29" s="158"/>
      <c r="K29" s="158"/>
      <c r="L29" s="159"/>
      <c r="M29" s="158"/>
      <c r="N29" s="158"/>
      <c r="O29" s="158"/>
      <c r="P29" s="158"/>
      <c r="Q29" s="158"/>
    </row>
    <row r="30" spans="1:17" ht="12" customHeight="1" thickBot="1">
      <c r="A30" s="161"/>
      <c r="B30" s="161"/>
      <c r="C30" s="161"/>
      <c r="D30" s="161"/>
      <c r="E30" s="161"/>
      <c r="F30" s="162"/>
      <c r="G30" s="161"/>
      <c r="H30" s="161"/>
      <c r="I30" s="161"/>
      <c r="J30" s="161"/>
      <c r="K30" s="161"/>
      <c r="L30" s="162"/>
      <c r="M30" s="161"/>
      <c r="N30" s="161"/>
      <c r="O30" s="161"/>
      <c r="P30" s="161"/>
      <c r="Q30" s="161"/>
    </row>
    <row r="31" spans="1:17" s="155" customFormat="1" ht="14.1" customHeight="1" thickBot="1">
      <c r="A31" s="389" t="s">
        <v>67</v>
      </c>
      <c r="B31" s="390"/>
      <c r="C31" s="390"/>
      <c r="D31" s="390"/>
      <c r="E31" s="391"/>
      <c r="F31" s="154"/>
      <c r="G31" s="389" t="s">
        <v>68</v>
      </c>
      <c r="H31" s="390"/>
      <c r="I31" s="390"/>
      <c r="J31" s="390"/>
      <c r="K31" s="391"/>
      <c r="L31" s="154"/>
      <c r="M31" s="389" t="s">
        <v>69</v>
      </c>
      <c r="N31" s="390"/>
      <c r="O31" s="390"/>
      <c r="P31" s="390"/>
      <c r="Q31" s="391"/>
    </row>
    <row r="32" spans="1:17" ht="12" customHeight="1" thickBot="1">
      <c r="A32" s="163" t="s">
        <v>7</v>
      </c>
      <c r="B32" s="163" t="s">
        <v>8</v>
      </c>
      <c r="C32" s="163" t="s">
        <v>9</v>
      </c>
      <c r="D32" s="163" t="s">
        <v>10</v>
      </c>
      <c r="E32" s="163" t="s">
        <v>11</v>
      </c>
      <c r="F32" s="139"/>
      <c r="G32" s="156" t="s">
        <v>7</v>
      </c>
      <c r="H32" s="156" t="s">
        <v>8</v>
      </c>
      <c r="I32" s="156" t="s">
        <v>9</v>
      </c>
      <c r="J32" s="156" t="s">
        <v>10</v>
      </c>
      <c r="K32" s="156" t="s">
        <v>11</v>
      </c>
      <c r="L32" s="139"/>
      <c r="M32" s="156" t="s">
        <v>7</v>
      </c>
      <c r="N32" s="156" t="s">
        <v>8</v>
      </c>
      <c r="O32" s="156" t="s">
        <v>9</v>
      </c>
      <c r="P32" s="156" t="s">
        <v>10</v>
      </c>
      <c r="Q32" s="156" t="s">
        <v>11</v>
      </c>
    </row>
    <row r="33" spans="1:17" ht="12" customHeight="1">
      <c r="A33" s="124"/>
      <c r="B33" s="124" t="str">
        <f>IFERROR(VLOOKUP(GRef!B186,C_350,17,FALSE),'Base Calendar'!B33)</f>
        <v>●</v>
      </c>
      <c r="C33" s="124" t="str">
        <f>IFERROR(VLOOKUP(GRef!B187,C_350,17,FALSE),'Base Calendar'!C33)</f>
        <v>◯</v>
      </c>
      <c r="D33" s="124" t="str">
        <f>IFERROR(VLOOKUP(GRef!B188,C_350,17,FALSE),'Base Calendar'!D33)</f>
        <v>◯</v>
      </c>
      <c r="E33" s="324" t="str">
        <f>IFERROR(VLOOKUP(GRef!B189,C_350,17,FALSE),'Base Calendar'!E33)</f>
        <v>◯</v>
      </c>
      <c r="F33" s="146"/>
      <c r="G33" s="124" t="str">
        <f>IFERROR(VLOOKUP(GRef!B213,C_350,17,FALSE),'Base Calendar'!G33)</f>
        <v xml:space="preserve"> </v>
      </c>
      <c r="H33" s="124" t="str">
        <f>IFERROR(VLOOKUP(GRef!B214,C_350,17,FALSE),'Base Calendar'!H33)</f>
        <v xml:space="preserve"> </v>
      </c>
      <c r="I33" s="124">
        <f>IFERROR(VLOOKUP(GRef!B215,C_350,17,FALSE),'Base Calendar'!I33)</f>
        <v>0</v>
      </c>
      <c r="J33" s="124">
        <f>IFERROR(VLOOKUP(GRef!B216,C_350,17,FALSE),'Base Calendar'!J33)</f>
        <v>0</v>
      </c>
      <c r="K33" s="324">
        <f>IFERROR(VLOOKUP(GRef!B217,C_350,17,FALSE),'Base Calendar'!K33)</f>
        <v>1</v>
      </c>
      <c r="L33" s="146"/>
      <c r="M33" s="124">
        <f>IFERROR(VLOOKUP(GRef!B241,C_350,17,FALSE),'Base Calendar'!M33)</f>
        <v>0</v>
      </c>
      <c r="N33" s="124" t="str">
        <f>IFERROR(VLOOKUP(GRef!B242,C_350,17,FALSE),'Base Calendar'!N33)</f>
        <v xml:space="preserve"> </v>
      </c>
      <c r="O33" s="124">
        <f>IFERROR(VLOOKUP(GRef!B243,C_350,17,FALSE),'Base Calendar'!O33)</f>
        <v>0</v>
      </c>
      <c r="P33" s="124">
        <f>IFERROR(VLOOKUP(GRef!B244,C_350,17,FALSE),'Base Calendar'!P33)</f>
        <v>0</v>
      </c>
      <c r="Q33" s="324">
        <f>IFERROR(VLOOKUP(GRef!B245,C_350,17,FALSE),'Base Calendar'!Q33)</f>
        <v>1</v>
      </c>
    </row>
    <row r="34" spans="1:17" ht="12" customHeight="1">
      <c r="A34" s="124">
        <f>IFERROR(VLOOKUP(GRef!B192,C_350,17,FALSE),'Base Calendar'!A34)</f>
        <v>7</v>
      </c>
      <c r="B34" s="124">
        <f>IFERROR(VLOOKUP(GRef!B193,C_350,17,FALSE),'Base Calendar'!B34)</f>
        <v>8</v>
      </c>
      <c r="C34" s="124">
        <f>IFERROR(VLOOKUP(GRef!B194,C_350,17,FALSE),'Base Calendar'!C34)</f>
        <v>9</v>
      </c>
      <c r="D34" s="124">
        <f>IFERROR(VLOOKUP(GRef!B195,C_350,17,FALSE),'Base Calendar'!D34)</f>
        <v>10</v>
      </c>
      <c r="E34" s="324">
        <f>IFERROR(VLOOKUP(GRef!B196,C_350,17,FALSE),'Base Calendar'!E34)</f>
        <v>11</v>
      </c>
      <c r="F34" s="146"/>
      <c r="G34" s="124">
        <f>IFERROR(VLOOKUP(GRef!B220,C_350,17,FALSE),'Base Calendar'!G34)</f>
        <v>4</v>
      </c>
      <c r="H34" s="124">
        <f>IFERROR(VLOOKUP(GRef!B221,C_350,17,FALSE),'Base Calendar'!H34)</f>
        <v>5</v>
      </c>
      <c r="I34" s="124">
        <f>IFERROR(VLOOKUP(GRef!B222,C_350,17,FALSE),'Base Calendar'!I34)</f>
        <v>6</v>
      </c>
      <c r="J34" s="124">
        <f>IFERROR(VLOOKUP(GRef!B223,C_350,17,FALSE),'Base Calendar'!J34)</f>
        <v>7</v>
      </c>
      <c r="K34" s="324">
        <f>IFERROR(VLOOKUP(GRef!B224,C_350,17,FALSE),'Base Calendar'!K34)</f>
        <v>8</v>
      </c>
      <c r="L34" s="146"/>
      <c r="M34" s="124">
        <f>IFERROR(VLOOKUP(GRef!B248,C_350,17,FALSE),'Base Calendar'!M34)</f>
        <v>4</v>
      </c>
      <c r="N34" s="124">
        <f>IFERROR(VLOOKUP(GRef!B249,C_350,17,FALSE),'Base Calendar'!N34)</f>
        <v>5</v>
      </c>
      <c r="O34" s="124">
        <f>IFERROR(VLOOKUP(GRef!B250,C_350,17,FALSE),'Base Calendar'!O34)</f>
        <v>6</v>
      </c>
      <c r="P34" s="124">
        <f>IFERROR(VLOOKUP(GRef!B251,C_350,17,FALSE),'Base Calendar'!P34)</f>
        <v>7</v>
      </c>
      <c r="Q34" s="324">
        <f>IFERROR(VLOOKUP(GRef!B252,C_350,17,FALSE),'Base Calendar'!Q34)</f>
        <v>8</v>
      </c>
    </row>
    <row r="35" spans="1:17" ht="12" customHeight="1">
      <c r="A35" s="124">
        <f>IFERROR(VLOOKUP(GRef!B199,C_350,17,FALSE),'Base Calendar'!A35)</f>
        <v>14</v>
      </c>
      <c r="B35" s="124">
        <f>IFERROR(VLOOKUP(GRef!B200,C_350,17,FALSE),'Base Calendar'!B35)</f>
        <v>15</v>
      </c>
      <c r="C35" s="124">
        <f>IFERROR(VLOOKUP(GRef!B201,C_350,17,FALSE),'Base Calendar'!C35)</f>
        <v>16</v>
      </c>
      <c r="D35" s="124">
        <f>IFERROR(VLOOKUP(GRef!B202,C_350,17,FALSE),'Base Calendar'!D35)</f>
        <v>17</v>
      </c>
      <c r="E35" s="324">
        <f>IFERROR(VLOOKUP(GRef!B203,C_350,17,FALSE),'Base Calendar'!E35)</f>
        <v>18</v>
      </c>
      <c r="F35" s="146"/>
      <c r="G35" s="124">
        <f>IFERROR(VLOOKUP(GRef!B227,C_350,17,FALSE),'Base Calendar'!G35)</f>
        <v>11</v>
      </c>
      <c r="H35" s="124">
        <f>IFERROR(VLOOKUP(GRef!B228,C_350,17,FALSE),'Base Calendar'!H35)</f>
        <v>12</v>
      </c>
      <c r="I35" s="124">
        <f>IFERROR(VLOOKUP(GRef!B229,C_350,17,FALSE),'Base Calendar'!I35)</f>
        <v>13</v>
      </c>
      <c r="J35" s="124">
        <f>IFERROR(VLOOKUP(GRef!B230,C_350,17,FALSE),'Base Calendar'!J35)</f>
        <v>14</v>
      </c>
      <c r="K35" s="324">
        <f>IFERROR(VLOOKUP(GRef!B231,C_350,17,FALSE),'Base Calendar'!K35)</f>
        <v>15</v>
      </c>
      <c r="L35" s="146"/>
      <c r="M35" s="124">
        <f>IFERROR(VLOOKUP(GRef!B255,C_350,17,FALSE),'Base Calendar'!M35)</f>
        <v>11</v>
      </c>
      <c r="N35" s="124">
        <f>IFERROR(VLOOKUP(GRef!B256,C_350,17,FALSE),'Base Calendar'!N35)</f>
        <v>12</v>
      </c>
      <c r="O35" s="124">
        <f>IFERROR(VLOOKUP(GRef!B257,C_350,17,FALSE),'Base Calendar'!O35)</f>
        <v>13</v>
      </c>
      <c r="P35" s="124">
        <f>IFERROR(VLOOKUP(GRef!B258,C_350,17,FALSE),'Base Calendar'!P35)</f>
        <v>14</v>
      </c>
      <c r="Q35" s="324">
        <f>IFERROR(VLOOKUP(GRef!B259,C_350,17,FALSE),'Base Calendar'!Q35)</f>
        <v>15</v>
      </c>
    </row>
    <row r="36" spans="1:17" ht="12" customHeight="1">
      <c r="A36" s="124" t="str">
        <f>IFERROR(VLOOKUP(GRef!B206,C_350,17,FALSE),'Base Calendar'!A36)</f>
        <v>◯</v>
      </c>
      <c r="B36" s="124">
        <f>IFERROR(VLOOKUP(GRef!B207,C_350,17,FALSE),'Base Calendar'!B36)</f>
        <v>22</v>
      </c>
      <c r="C36" s="124">
        <f>IFERROR(VLOOKUP(GRef!B208,C_350,17,FALSE),'Base Calendar'!C36)</f>
        <v>23</v>
      </c>
      <c r="D36" s="124">
        <f>IFERROR(VLOOKUP(GRef!B209,C_350,17,FALSE),'Base Calendar'!D36)</f>
        <v>24</v>
      </c>
      <c r="E36" s="324">
        <f>IFERROR(VLOOKUP(GRef!B210,C_350,17,FALSE),'Base Calendar'!E36)</f>
        <v>25</v>
      </c>
      <c r="F36" s="146"/>
      <c r="G36" s="124">
        <f>IFERROR(VLOOKUP(GRef!B234,C_350,17,FALSE),'Base Calendar'!G36)</f>
        <v>18</v>
      </c>
      <c r="H36" s="124">
        <f>IFERROR(VLOOKUP(GRef!B235,C_350,17,FALSE),'Base Calendar'!H36)</f>
        <v>19</v>
      </c>
      <c r="I36" s="124">
        <f>IFERROR(VLOOKUP(GRef!B236,C_350,17,FALSE),'Base Calendar'!I36)</f>
        <v>20</v>
      </c>
      <c r="J36" s="124">
        <f>IFERROR(VLOOKUP(GRef!B237,C_350,17,FALSE),'Base Calendar'!J36)</f>
        <v>21</v>
      </c>
      <c r="K36" s="324">
        <f>IFERROR(VLOOKUP(GRef!B238,C_350,17,FALSE),'Base Calendar'!K36)</f>
        <v>22</v>
      </c>
      <c r="L36" s="146"/>
      <c r="M36" s="124" t="str">
        <f>IFERROR(VLOOKUP(GRef!B262,C_350,17,FALSE),'Base Calendar'!M36)</f>
        <v>◯</v>
      </c>
      <c r="N36" s="124" t="str">
        <f>IFERROR(VLOOKUP(GRef!B263,C_350,17,FALSE),'Base Calendar'!N36)</f>
        <v>◯</v>
      </c>
      <c r="O36" s="124" t="str">
        <f>IFERROR(VLOOKUP(GRef!B264,C_350,17,FALSE),'Base Calendar'!O36)</f>
        <v>◯</v>
      </c>
      <c r="P36" s="124" t="str">
        <f>IFERROR(VLOOKUP(GRef!B265,C_350,17,FALSE),'Base Calendar'!P36)</f>
        <v>◯</v>
      </c>
      <c r="Q36" s="324" t="str">
        <f>IFERROR(VLOOKUP(GRef!B266,C_350,17,FALSE),'Base Calendar'!Q36)</f>
        <v>◯</v>
      </c>
    </row>
    <row r="37" spans="1:17" ht="12" customHeight="1" thickBot="1">
      <c r="A37" s="325">
        <f>IFERROR(VLOOKUP(GRef!B213,C_350,17,FALSE),'Base Calendar'!A37)</f>
        <v>28</v>
      </c>
      <c r="B37" s="325">
        <f>IFERROR(VLOOKUP(GRef!B214,C_350,17,FALSE),'Base Calendar'!B37)</f>
        <v>29</v>
      </c>
      <c r="C37" s="325">
        <f>IFERROR(VLOOKUP(GRef!B215,C_350,17,FALSE),'Base Calendar'!C37)</f>
        <v>30</v>
      </c>
      <c r="D37" s="325">
        <f>IFERROR(VLOOKUP(GRef!B216,C_350,17,FALSE),'Base Calendar'!D37)</f>
        <v>31</v>
      </c>
      <c r="E37" s="326" t="str">
        <f>IFERROR(VLOOKUP(GRef!B217,C_350,17,FALSE),'Base Calendar'!E37)</f>
        <v xml:space="preserve"> </v>
      </c>
      <c r="F37" s="157"/>
      <c r="G37" s="325">
        <f>IFERROR(VLOOKUP(GRef!B241,C_350,17,FALSE),'Base Calendar'!G37)</f>
        <v>25</v>
      </c>
      <c r="H37" s="325">
        <f>IFERROR(VLOOKUP(GRef!B242,C_350,17,FALSE),'Base Calendar'!H37)</f>
        <v>26</v>
      </c>
      <c r="I37" s="325">
        <f>IFERROR(VLOOKUP(GRef!B243,C_350,17,FALSE),'Base Calendar'!I37)</f>
        <v>27</v>
      </c>
      <c r="J37" s="325">
        <f>IFERROR(VLOOKUP(GRef!B244,C_350,17,FALSE),'Base Calendar'!J37)</f>
        <v>28</v>
      </c>
      <c r="K37" s="326">
        <f>IFERROR(VLOOKUP(GRef!B245,C_350,17,FALSE),'Base Calendar'!K37)</f>
        <v>0</v>
      </c>
      <c r="L37" s="146"/>
      <c r="M37" s="325">
        <f>IFERROR(VLOOKUP(GRef!B269,C_350,17,FALSE),'Base Calendar'!M37)</f>
        <v>25</v>
      </c>
      <c r="N37" s="325">
        <f>IFERROR(VLOOKUP(GRef!B270,C_350,17,FALSE),'Base Calendar'!N37)</f>
        <v>26</v>
      </c>
      <c r="O37" s="325">
        <f>IFERROR(VLOOKUP(GRef!B271,C_350,17,FALSE),'Base Calendar'!O37)</f>
        <v>27</v>
      </c>
      <c r="P37" s="325">
        <f>IFERROR(VLOOKUP(GRef!B272,C_350,17,FALSE),'Base Calendar'!P37)</f>
        <v>28</v>
      </c>
      <c r="Q37" s="326">
        <f>IFERROR(VLOOKUP(GRef!B273,C_350,17,FALSE),'Base Calendar'!Q37)</f>
        <v>29</v>
      </c>
    </row>
    <row r="38" spans="1:17" ht="12" customHeight="1">
      <c r="A38" s="152" t="s">
        <v>79</v>
      </c>
      <c r="B38" s="158" t="s">
        <v>48</v>
      </c>
      <c r="C38" s="158"/>
      <c r="D38" s="158"/>
      <c r="E38" s="158"/>
      <c r="F38" s="159"/>
      <c r="G38" s="153"/>
      <c r="H38" s="161"/>
      <c r="I38" s="161"/>
      <c r="J38" s="158"/>
      <c r="K38" s="158"/>
      <c r="L38" s="159"/>
      <c r="M38" s="164" t="s">
        <v>81</v>
      </c>
      <c r="N38" s="161" t="s">
        <v>49</v>
      </c>
      <c r="O38" s="158"/>
      <c r="P38" s="158"/>
      <c r="Q38" s="158"/>
    </row>
    <row r="39" spans="1:17" ht="12" customHeight="1">
      <c r="A39" s="164" t="s">
        <v>57</v>
      </c>
      <c r="B39" s="158" t="s">
        <v>1378</v>
      </c>
      <c r="C39" s="158"/>
      <c r="D39" s="158"/>
      <c r="E39" s="158"/>
      <c r="F39" s="159"/>
      <c r="G39" s="158" t="s">
        <v>0</v>
      </c>
      <c r="H39" s="158" t="s">
        <v>0</v>
      </c>
      <c r="I39" s="158"/>
      <c r="J39" s="158"/>
      <c r="K39" s="158"/>
      <c r="L39" s="159"/>
      <c r="M39" s="151"/>
      <c r="N39" s="158"/>
      <c r="O39" s="158"/>
      <c r="P39" s="158"/>
      <c r="Q39" s="158"/>
    </row>
    <row r="40" spans="1:17" ht="12" customHeight="1">
      <c r="A40" s="151">
        <v>21</v>
      </c>
      <c r="B40" s="158" t="s">
        <v>137</v>
      </c>
      <c r="C40" s="158"/>
      <c r="D40" s="158"/>
      <c r="E40" s="158"/>
      <c r="F40" s="159"/>
      <c r="G40" s="161" t="s">
        <v>0</v>
      </c>
      <c r="H40" s="161" t="s">
        <v>0</v>
      </c>
      <c r="I40" s="158"/>
      <c r="J40" s="158"/>
      <c r="K40" s="158"/>
      <c r="L40" s="159"/>
      <c r="M40" s="158"/>
      <c r="N40" s="158"/>
      <c r="O40" s="158"/>
      <c r="P40" s="158"/>
      <c r="Q40" s="158"/>
    </row>
    <row r="41" spans="1:17" ht="12" customHeight="1">
      <c r="A41" s="153"/>
      <c r="B41" s="161"/>
      <c r="C41" s="161"/>
      <c r="F41" s="159"/>
      <c r="G41" s="158" t="s">
        <v>0</v>
      </c>
      <c r="H41" s="158" t="s">
        <v>0</v>
      </c>
      <c r="I41" s="158"/>
      <c r="J41" s="158"/>
      <c r="K41" s="158"/>
      <c r="L41" s="159"/>
      <c r="M41" s="158"/>
      <c r="N41" s="158"/>
      <c r="O41" s="158"/>
      <c r="P41" s="158"/>
      <c r="Q41" s="158"/>
    </row>
    <row r="42" spans="1:17" ht="12" customHeight="1" thickBot="1">
      <c r="C42" s="158"/>
      <c r="D42" s="158"/>
      <c r="E42" s="158"/>
      <c r="F42" s="165"/>
      <c r="G42" s="166"/>
      <c r="H42" s="166"/>
      <c r="I42" s="166"/>
      <c r="J42" s="166"/>
      <c r="K42" s="166"/>
      <c r="L42" s="167"/>
      <c r="M42" s="166"/>
      <c r="N42" s="166"/>
      <c r="O42" s="166"/>
      <c r="P42" s="166"/>
      <c r="Q42" s="166"/>
    </row>
    <row r="43" spans="1:17" s="155" customFormat="1" ht="14.1" customHeight="1" thickBot="1">
      <c r="A43" s="389" t="s">
        <v>70</v>
      </c>
      <c r="B43" s="390"/>
      <c r="C43" s="390"/>
      <c r="D43" s="390"/>
      <c r="E43" s="391"/>
      <c r="G43" s="389" t="s">
        <v>71</v>
      </c>
      <c r="H43" s="390"/>
      <c r="I43" s="390"/>
      <c r="J43" s="390"/>
      <c r="K43" s="391"/>
      <c r="L43" s="154"/>
      <c r="M43" s="389" t="s">
        <v>72</v>
      </c>
      <c r="N43" s="390"/>
      <c r="O43" s="390"/>
      <c r="P43" s="390"/>
      <c r="Q43" s="391"/>
    </row>
    <row r="44" spans="1:17" ht="12" customHeight="1" thickBot="1">
      <c r="A44" s="163" t="s">
        <v>7</v>
      </c>
      <c r="B44" s="163" t="s">
        <v>8</v>
      </c>
      <c r="C44" s="163" t="s">
        <v>9</v>
      </c>
      <c r="D44" s="163" t="s">
        <v>10</v>
      </c>
      <c r="E44" s="163" t="s">
        <v>11</v>
      </c>
      <c r="F44" s="168"/>
      <c r="G44" s="156" t="s">
        <v>7</v>
      </c>
      <c r="H44" s="156" t="s">
        <v>8</v>
      </c>
      <c r="I44" s="156" t="s">
        <v>9</v>
      </c>
      <c r="J44" s="156" t="s">
        <v>10</v>
      </c>
      <c r="K44" s="156" t="s">
        <v>11</v>
      </c>
      <c r="L44" s="139"/>
      <c r="M44" s="156" t="s">
        <v>7</v>
      </c>
      <c r="N44" s="156" t="s">
        <v>8</v>
      </c>
      <c r="O44" s="156" t="s">
        <v>9</v>
      </c>
      <c r="P44" s="163" t="s">
        <v>10</v>
      </c>
      <c r="Q44" s="156" t="s">
        <v>11</v>
      </c>
    </row>
    <row r="45" spans="1:17" ht="12" customHeight="1">
      <c r="A45" s="124">
        <f>IFERROR(VLOOKUP(GRef!B276,C_350,17,FALSE),'Base Calendar'!A45)</f>
        <v>1</v>
      </c>
      <c r="B45" s="124">
        <f>IFERROR(VLOOKUP(GRef!B277,C_350,17,FALSE),'Base Calendar'!B45)</f>
        <v>2</v>
      </c>
      <c r="C45" s="124">
        <f>IFERROR(VLOOKUP(GRef!B278,C_350,17,FALSE),'Base Calendar'!C45)</f>
        <v>3</v>
      </c>
      <c r="D45" s="124">
        <f>IFERROR(VLOOKUP(GRef!B279,C_350,17,FALSE),'Base Calendar'!D45)</f>
        <v>4</v>
      </c>
      <c r="E45" s="324">
        <f>IFERROR(VLOOKUP(GRef!B280,C_350,17,FALSE),'Base Calendar'!E45)</f>
        <v>5</v>
      </c>
      <c r="F45" s="139"/>
      <c r="G45" s="124">
        <f>IFERROR(VLOOKUP(GRef!B304,C_350,17,FALSE),'Base Calendar'!G45)</f>
        <v>0</v>
      </c>
      <c r="H45" s="124">
        <f>IFERROR(VLOOKUP(GRef!B305,C_350,17,FALSE),'Base Calendar'!H45)</f>
        <v>0</v>
      </c>
      <c r="I45" s="124">
        <f>IFERROR(VLOOKUP(GRef!B306,C_350,17,FALSE),'Base Calendar'!I45)</f>
        <v>1</v>
      </c>
      <c r="J45" s="124">
        <f>IFERROR(VLOOKUP(GRef!B307,C_350,17,FALSE),'Base Calendar'!J45)</f>
        <v>2</v>
      </c>
      <c r="K45" s="324">
        <f>IFERROR(VLOOKUP(GRef!B308,C_350,17,FALSE),'Base Calendar'!K45)</f>
        <v>3</v>
      </c>
      <c r="L45" s="146"/>
      <c r="M45" s="124">
        <f>IFERROR(VLOOKUP(GRef!B339,C_350,17,FALSE),'Base Calendar'!M45)</f>
        <v>3</v>
      </c>
      <c r="N45" s="124">
        <f>IFERROR(VLOOKUP(GRef!B340,C_350,17,FALSE),'Base Calendar'!N45)</f>
        <v>4</v>
      </c>
      <c r="O45" s="124" t="str">
        <f>IFERROR(VLOOKUP(GRef!B341,C_350,17,FALSE),'Base Calendar'!O45)</f>
        <v></v>
      </c>
      <c r="P45" s="124">
        <f>IFERROR(VLOOKUP(GRef!B342,C_350,17,FALSE),'Base Calendar'!P45)</f>
        <v>6</v>
      </c>
      <c r="Q45" s="324">
        <f>IFERROR(VLOOKUP(GRef!B343,C_350,17,FALSE),'Base Calendar'!Q45)</f>
        <v>7</v>
      </c>
    </row>
    <row r="46" spans="1:17" ht="12" customHeight="1">
      <c r="A46" s="124">
        <f>IFERROR(VLOOKUP(GRef!B283,C_350,17,FALSE),'Base Calendar'!A46)</f>
        <v>8</v>
      </c>
      <c r="B46" s="124">
        <f>IFERROR(VLOOKUP(GRef!B284,C_350,17,FALSE),'Base Calendar'!B46)</f>
        <v>9</v>
      </c>
      <c r="C46" s="124">
        <f>IFERROR(VLOOKUP(GRef!B285,C_350,17,FALSE),'Base Calendar'!C46)</f>
        <v>10</v>
      </c>
      <c r="D46" s="124">
        <f>IFERROR(VLOOKUP(GRef!B286,C_350,17,FALSE),'Base Calendar'!D46)</f>
        <v>11</v>
      </c>
      <c r="E46" s="324">
        <f>IFERROR(VLOOKUP(GRef!B287,C_350,17,FALSE),'Base Calendar'!E46)</f>
        <v>12</v>
      </c>
      <c r="F46" s="146"/>
      <c r="G46" s="124">
        <f>IFERROR(VLOOKUP(GRef!B311,C_350,17,FALSE),'Base Calendar'!G46)</f>
        <v>6</v>
      </c>
      <c r="H46" s="124">
        <f>IFERROR(VLOOKUP(GRef!B312,C_350,17,FALSE),'Base Calendar'!H46)</f>
        <v>7</v>
      </c>
      <c r="I46" s="124">
        <f>IFERROR(VLOOKUP(GRef!B313,C_350,17,FALSE),'Base Calendar'!I46)</f>
        <v>8</v>
      </c>
      <c r="J46" s="124">
        <f>IFERROR(VLOOKUP(GRef!B314,C_350,17,FALSE),'Base Calendar'!J46)</f>
        <v>9</v>
      </c>
      <c r="K46" s="324">
        <f>IFERROR(VLOOKUP(GRef!B315,C_350,17,FALSE),'Base Calendar'!K46)</f>
        <v>10</v>
      </c>
      <c r="L46" s="146"/>
      <c r="M46" s="124">
        <f>IFERROR(VLOOKUP(GRef!B346,C_350,17,FALSE),'Base Calendar'!M46)</f>
        <v>10</v>
      </c>
      <c r="N46" s="124">
        <f>IFERROR(VLOOKUP(GRef!B3463,C_350,17,FALSE),'Base Calendar'!N46)</f>
        <v>11</v>
      </c>
      <c r="O46" s="124">
        <f>IFERROR(VLOOKUP(GRef!B348,C_350,17,FALSE),'Base Calendar'!O46)</f>
        <v>12</v>
      </c>
      <c r="P46" s="124">
        <f>IFERROR(VLOOKUP(GRef!B349,C_350,17,FALSE),'Base Calendar'!P46)</f>
        <v>13</v>
      </c>
      <c r="Q46" s="324">
        <f>IFERROR(VLOOKUP(GRef!B350,C_350,17,FALSE),'Base Calendar'!Q46)</f>
        <v>14</v>
      </c>
    </row>
    <row r="47" spans="1:17" ht="12" customHeight="1">
      <c r="A47" s="124">
        <f>IFERROR(VLOOKUP(GRef!B290,C_350,17,FALSE),'Base Calendar'!A47)</f>
        <v>15</v>
      </c>
      <c r="B47" s="124">
        <f>IFERROR(VLOOKUP(GRef!B291,C_350,17,FALSE),'Base Calendar'!B47)</f>
        <v>16</v>
      </c>
      <c r="C47" s="124">
        <f>IFERROR(VLOOKUP(GRef!B292,C_350,17,FALSE),'Base Calendar'!C47)</f>
        <v>17</v>
      </c>
      <c r="D47" s="124">
        <f>IFERROR(VLOOKUP(GRef!B293,C_350,17,FALSE),'Base Calendar'!D47)</f>
        <v>18</v>
      </c>
      <c r="E47" s="324">
        <f>IFERROR(VLOOKUP(GRef!B294,C_350,17,FALSE),'Base Calendar'!E47)</f>
        <v>19</v>
      </c>
      <c r="F47" s="146"/>
      <c r="G47" s="124">
        <f>IFERROR(VLOOKUP(GRef!B318,C_350,17,FALSE),'Base Calendar'!G47)</f>
        <v>13</v>
      </c>
      <c r="H47" s="124">
        <f>IFERROR(VLOOKUP(GRef!B319,C_350,17,FALSE),'Base Calendar'!H47)</f>
        <v>14</v>
      </c>
      <c r="I47" s="124">
        <f>IFERROR(VLOOKUP(GRef!B320,C_350,17,FALSE),'Base Calendar'!I47)</f>
        <v>15</v>
      </c>
      <c r="J47" s="124">
        <f>IFERROR(VLOOKUP(GRef!B321,C_350,17,FALSE),'Base Calendar'!J47)</f>
        <v>16</v>
      </c>
      <c r="K47" s="324">
        <f>IFERROR(VLOOKUP(GRef!B322,C_350,17,FALSE),'Base Calendar'!K47)</f>
        <v>17</v>
      </c>
      <c r="L47" s="323"/>
      <c r="M47" s="124">
        <f>IFERROR(VLOOKUP(GRef!B353,C_350,17,FALSE),'Base Calendar'!M47)</f>
        <v>17</v>
      </c>
      <c r="N47" s="124">
        <f>IFERROR(VLOOKUP(GRef!B354,C_350,17,FALSE),'Base Calendar'!N47)</f>
        <v>18</v>
      </c>
      <c r="O47" s="124">
        <f>IFERROR(VLOOKUP(GRef!B355,C_350,17,FALSE),'Base Calendar'!O47)</f>
        <v>19</v>
      </c>
      <c r="P47" s="124">
        <f>IFERROR(VLOOKUP(GRef!B356,C_350,17,FALSE),'Base Calendar'!P47)</f>
        <v>20</v>
      </c>
      <c r="Q47" s="324">
        <f>IFERROR(VLOOKUP(GRef!B357,C_350,17,FALSE),'Base Calendar'!Q47)</f>
        <v>21</v>
      </c>
    </row>
    <row r="48" spans="1:17" ht="12" customHeight="1">
      <c r="A48" s="124">
        <f>IFERROR(VLOOKUP(GRef!B297,C_350,17,FALSE),'Base Calendar'!A48)</f>
        <v>22</v>
      </c>
      <c r="B48" s="124">
        <f>IFERROR(VLOOKUP(GRef!B298,C_350,17,FALSE),'Base Calendar'!B48)</f>
        <v>23</v>
      </c>
      <c r="C48" s="124">
        <f>IFERROR(VLOOKUP(GRef!B299,C_350,17,FALSE),'Base Calendar'!C48)</f>
        <v>24</v>
      </c>
      <c r="D48" s="124">
        <f>IFERROR(VLOOKUP(GRef!B300,C_350,17,FALSE),'Base Calendar'!D48)</f>
        <v>25</v>
      </c>
      <c r="E48" s="324">
        <f>IFERROR(VLOOKUP(GRef!B301,C_350,17,FALSE),'Base Calendar'!E48)</f>
        <v>26</v>
      </c>
      <c r="F48" s="146"/>
      <c r="G48" s="124">
        <f>IFERROR(VLOOKUP(GRef!B325,C_350,17,FALSE),'Base Calendar'!G48)</f>
        <v>20</v>
      </c>
      <c r="H48" s="124">
        <f>IFERROR(VLOOKUP(GRef!B326,C_350,17,FALSE),'Base Calendar'!H48)</f>
        <v>21</v>
      </c>
      <c r="I48" s="124">
        <f>IFERROR(VLOOKUP(GRef!B327,C_350,17,FALSE),'Base Calendar'!I48)</f>
        <v>22</v>
      </c>
      <c r="J48" s="124">
        <f>IFERROR(VLOOKUP(GRef!B328,C_350,17,FALSE),'Base Calendar'!J48)</f>
        <v>23</v>
      </c>
      <c r="K48" s="324">
        <f>IFERROR(VLOOKUP(GRef!B329,C_350,17,FALSE),'Base Calendar'!K48)</f>
        <v>24</v>
      </c>
      <c r="L48" s="146"/>
      <c r="M48" s="124">
        <f>IFERROR(VLOOKUP(GRef!B360,C_350,17,FALSE),'Base Calendar'!M48)</f>
        <v>24</v>
      </c>
      <c r="N48" s="124">
        <f>IFERROR(VLOOKUP(GRef!B361,C_350,17,FALSE),'Base Calendar'!N48)</f>
        <v>25</v>
      </c>
      <c r="O48" s="124">
        <f>IFERROR(VLOOKUP(GRef!B362,C_350,17,FALSE),'Base Calendar'!O48)</f>
        <v>26</v>
      </c>
      <c r="P48" s="124">
        <f>IFERROR(VLOOKUP(GRef!B363,C_350,17,FALSE),'Base Calendar'!P48)</f>
        <v>27</v>
      </c>
      <c r="Q48" s="324">
        <f>IFERROR(VLOOKUP(GRef!B364,C_350,17,FALSE),'Base Calendar'!Q48)</f>
        <v>28</v>
      </c>
    </row>
    <row r="49" spans="1:19" ht="12" customHeight="1" thickBot="1">
      <c r="A49" s="325">
        <f>IFERROR(VLOOKUP(GRef!B304,C_350,17,FALSE),'Base Calendar'!A49)</f>
        <v>29</v>
      </c>
      <c r="B49" s="325">
        <f>IFERROR(VLOOKUP(GRef!B305,C_350,17,FALSE),'Base Calendar'!B49)</f>
        <v>30</v>
      </c>
      <c r="C49" s="325" t="str">
        <f>IFERROR(VLOOKUP(GRef!B306,C_350,17,FALSE),'Base Calendar'!C49)</f>
        <v xml:space="preserve"> </v>
      </c>
      <c r="D49" s="325" t="str">
        <f>IFERROR(VLOOKUP(GRef!B307,C_350,17,FALSE),'Base Calendar'!D49)</f>
        <v xml:space="preserve"> </v>
      </c>
      <c r="E49" s="326" t="str">
        <f>IFERROR(VLOOKUP(GRef!B308,C_350,17,FALSE),'Base Calendar'!E49)</f>
        <v xml:space="preserve"> </v>
      </c>
      <c r="F49" s="146"/>
      <c r="G49" s="325" t="str">
        <f>IFERROR(VLOOKUP(GRef!B332,C_350,17,FALSE),'Base Calendar'!G49)</f>
        <v>●</v>
      </c>
      <c r="H49" s="325">
        <f>IFERROR(VLOOKUP(GRef!B333,C_350,17,FALSE),'Base Calendar'!H49)</f>
        <v>28</v>
      </c>
      <c r="I49" s="325">
        <f>IFERROR(VLOOKUP(GRef!B334,C_350,17,FALSE),'Base Calendar'!I49)</f>
        <v>29</v>
      </c>
      <c r="J49" s="325">
        <f>IFERROR(VLOOKUP(GRef!B335,C_350,17,FALSE),'Base Calendar'!J49)</f>
        <v>30</v>
      </c>
      <c r="K49" s="326">
        <f>IFERROR(VLOOKUP(GRef!B336,C_350,17,FALSE),'Base Calendar'!K49)</f>
        <v>31</v>
      </c>
      <c r="L49" s="169"/>
      <c r="M49" s="325">
        <f>IFERROR(VLOOKUP(GRef!B367,C_350,17,FALSE),'Base Calendar'!M49)</f>
        <v>0</v>
      </c>
      <c r="N49" s="325">
        <f>IFERROR(VLOOKUP(GRef!B368,C_350,17,FALSE),'Base Calendar'!N49)</f>
        <v>0</v>
      </c>
      <c r="O49" s="325">
        <f>IFERROR(VLOOKUP(GRef!B369,C_350,17,FALSE),'Base Calendar'!O49)</f>
        <v>0</v>
      </c>
      <c r="P49" s="325">
        <f>IFERROR(VLOOKUP(GRef!B370,C_350,17,FALSE),'Base Calendar'!P49)</f>
        <v>0</v>
      </c>
      <c r="Q49" s="326">
        <f>IFERROR(VLOOKUP(GRef!B371,C_350,17,FALSE),'Base Calendar'!Q49)</f>
        <v>0</v>
      </c>
    </row>
    <row r="50" spans="1:19" ht="12" customHeight="1">
      <c r="A50" s="164"/>
      <c r="B50" s="158"/>
      <c r="C50" s="158"/>
      <c r="D50" s="158"/>
      <c r="E50" s="158"/>
      <c r="F50" s="170"/>
      <c r="G50" s="151">
        <v>27</v>
      </c>
      <c r="H50" s="158" t="s">
        <v>50</v>
      </c>
      <c r="I50" s="161"/>
      <c r="K50" s="158"/>
      <c r="L50" s="158"/>
      <c r="M50" s="151">
        <f>DAY(GRef!K378)</f>
        <v>5</v>
      </c>
      <c r="N50" s="158" t="s">
        <v>39</v>
      </c>
      <c r="O50" s="171"/>
      <c r="P50" s="171"/>
      <c r="Q50" s="161"/>
    </row>
    <row r="51" spans="1:19" ht="12" customHeight="1">
      <c r="A51" s="172" t="s">
        <v>0</v>
      </c>
      <c r="B51" s="161" t="s">
        <v>0</v>
      </c>
      <c r="C51" s="158"/>
      <c r="D51" s="158"/>
      <c r="E51" s="158"/>
      <c r="F51" s="158"/>
      <c r="I51" s="158"/>
      <c r="J51" s="158"/>
      <c r="K51" s="158"/>
      <c r="L51" s="158"/>
      <c r="M51" s="161" t="s">
        <v>0</v>
      </c>
      <c r="N51" s="161" t="s">
        <v>0</v>
      </c>
      <c r="O51" s="161"/>
      <c r="P51" s="161"/>
      <c r="Q51" s="161"/>
    </row>
    <row r="53" spans="1:19" ht="12" customHeight="1">
      <c r="A53" s="171" t="s">
        <v>38</v>
      </c>
      <c r="B53" s="207" t="s">
        <v>42</v>
      </c>
      <c r="C53" s="173" t="s">
        <v>5</v>
      </c>
      <c r="D53" s="158" t="s">
        <v>40</v>
      </c>
      <c r="E53" s="158"/>
      <c r="F53" s="158"/>
      <c r="G53" s="158"/>
      <c r="H53" s="158"/>
      <c r="I53" s="177" t="s">
        <v>82</v>
      </c>
      <c r="J53" s="177"/>
      <c r="K53" s="177"/>
      <c r="L53" s="177"/>
      <c r="M53" s="177"/>
      <c r="N53" s="177"/>
      <c r="O53" s="177"/>
      <c r="P53" s="177"/>
      <c r="Q53" s="177"/>
    </row>
    <row r="54" spans="1:19" ht="12" customHeight="1">
      <c r="A54" s="158"/>
      <c r="B54" s="175" t="s">
        <v>45</v>
      </c>
      <c r="C54" s="173" t="s">
        <v>5</v>
      </c>
      <c r="D54" s="158" t="s">
        <v>37</v>
      </c>
      <c r="E54" s="158"/>
      <c r="F54" s="158"/>
      <c r="G54" s="158"/>
    </row>
    <row r="55" spans="1:19" ht="12" customHeight="1">
      <c r="A55" s="171"/>
      <c r="B55" s="208" t="s">
        <v>98</v>
      </c>
      <c r="C55" s="173" t="s">
        <v>5</v>
      </c>
      <c r="D55" s="158" t="s">
        <v>3</v>
      </c>
      <c r="E55" s="158"/>
      <c r="F55" s="158"/>
      <c r="G55" s="158"/>
      <c r="H55" s="171"/>
      <c r="I55" s="159" t="s">
        <v>0</v>
      </c>
      <c r="J55" s="176" t="s">
        <v>0</v>
      </c>
      <c r="K55" s="129"/>
      <c r="M55" s="174"/>
      <c r="N55" s="174"/>
      <c r="O55" s="174"/>
      <c r="P55" s="174"/>
    </row>
    <row r="56" spans="1:19" ht="14.25">
      <c r="K56" s="129"/>
    </row>
    <row r="57" spans="1:19" s="177" customFormat="1" ht="12" customHeight="1"/>
    <row r="58" spans="1:19" s="180" customFormat="1" ht="12" customHeight="1">
      <c r="A58" s="178" t="s">
        <v>41</v>
      </c>
      <c r="B58" s="179"/>
      <c r="C58" s="179"/>
      <c r="D58" s="179"/>
      <c r="E58" s="179"/>
      <c r="F58" s="179"/>
      <c r="G58" s="179"/>
      <c r="H58" s="178"/>
      <c r="I58" s="179"/>
      <c r="J58" s="178"/>
      <c r="K58" s="129"/>
      <c r="L58" s="179"/>
      <c r="M58" s="179"/>
      <c r="N58" s="179"/>
      <c r="O58" s="179"/>
      <c r="P58" s="179"/>
      <c r="Q58" s="179"/>
    </row>
    <row r="59" spans="1:19" ht="14.25">
      <c r="E59" s="178"/>
      <c r="I59" s="178"/>
      <c r="K59" s="129"/>
    </row>
    <row r="60" spans="1:19" ht="14.25">
      <c r="K60" s="129"/>
    </row>
    <row r="61" spans="1:19" ht="14.25">
      <c r="D61" s="181" t="s">
        <v>41</v>
      </c>
      <c r="E61" s="181"/>
      <c r="F61" s="181"/>
      <c r="G61" s="181"/>
      <c r="H61" s="181"/>
      <c r="I61" s="181"/>
      <c r="J61" s="181"/>
      <c r="K61" s="129"/>
      <c r="L61" s="181"/>
      <c r="M61" s="181"/>
      <c r="N61" s="181"/>
      <c r="O61" s="181"/>
      <c r="P61" s="181"/>
      <c r="Q61" s="181"/>
      <c r="R61" s="181"/>
      <c r="S61" s="181"/>
    </row>
    <row r="62" spans="1:19" ht="14.25">
      <c r="K62" s="129"/>
    </row>
    <row r="63" spans="1:19" ht="14.25">
      <c r="K63" s="129"/>
    </row>
  </sheetData>
  <sheetProtection algorithmName="SHA-512" hashValue="D3sr/QORtNyWmeAPhHsb1VI2lwFXvh0TCGrS7oqyaHu8cWmDjhxDh41lbcGZa0S1u4lfNj75+DdS/+PMi0cZpQ==" saltValue="X4X7fsPKqW0eEnqMk4YY4Q==" spinCount="100000" sheet="1" objects="1" scenarios="1" selectLockedCells="1" selectUnlockedCells="1"/>
  <autoFilter ref="A1:S6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5">
    <mergeCell ref="A1:Q1"/>
    <mergeCell ref="A2:Q2"/>
    <mergeCell ref="A3:Q3"/>
    <mergeCell ref="A7:E7"/>
    <mergeCell ref="G7:K7"/>
    <mergeCell ref="M7:Q7"/>
    <mergeCell ref="A43:E43"/>
    <mergeCell ref="G43:K43"/>
    <mergeCell ref="M43:Q43"/>
    <mergeCell ref="A19:E19"/>
    <mergeCell ref="G19:K19"/>
    <mergeCell ref="M19:Q19"/>
    <mergeCell ref="A31:E31"/>
    <mergeCell ref="G31:K31"/>
    <mergeCell ref="M31:Q31"/>
  </mergeCells>
  <conditionalFormatting sqref="A9:E13 G9:K13 M9:Q13">
    <cfRule type="cellIs" dxfId="112" priority="7" stopIfTrue="1" operator="equal">
      <formula>0</formula>
    </cfRule>
  </conditionalFormatting>
  <conditionalFormatting sqref="A9:Q13">
    <cfRule type="cellIs" dxfId="111" priority="4" stopIfTrue="1" operator="equal">
      <formula>0</formula>
    </cfRule>
    <cfRule type="cellIs" dxfId="110" priority="5" stopIfTrue="1" operator="equal">
      <formula>15.5</formula>
    </cfRule>
    <cfRule type="cellIs" dxfId="109" priority="6" stopIfTrue="1" operator="equal">
      <formula>0</formula>
    </cfRule>
  </conditionalFormatting>
  <conditionalFormatting sqref="A21:Q25">
    <cfRule type="cellIs" dxfId="108" priority="3" stopIfTrue="1" operator="equal">
      <formula>0</formula>
    </cfRule>
  </conditionalFormatting>
  <conditionalFormatting sqref="A33:Q37">
    <cfRule type="cellIs" dxfId="107" priority="2" stopIfTrue="1" operator="equal">
      <formula>0</formula>
    </cfRule>
  </conditionalFormatting>
  <conditionalFormatting sqref="A45:Q49">
    <cfRule type="cellIs" dxfId="106" priority="1" stopIfTrue="1" operator="equal">
      <formula>0</formula>
    </cfRule>
  </conditionalFormatting>
  <pageMargins left="0.5" right="0.25" top="0.25" bottom="0.36" header="0.5" footer="0.5"/>
  <pageSetup orientation="portrait" r:id="rId1"/>
  <headerFooter alignWithMargins="0">
    <oddFooter xml:space="preserve">&amp;C&amp;"Verdana Bold,Regular"&amp;20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52</vt:i4>
      </vt:variant>
    </vt:vector>
  </HeadingPairs>
  <TitlesOfParts>
    <vt:vector size="82" baseType="lpstr">
      <vt:lpstr>Jobs list</vt:lpstr>
      <vt:lpstr>C_100</vt:lpstr>
      <vt:lpstr>C_120</vt:lpstr>
      <vt:lpstr>C_130</vt:lpstr>
      <vt:lpstr>C_140</vt:lpstr>
      <vt:lpstr>C_150</vt:lpstr>
      <vt:lpstr>C_200</vt:lpstr>
      <vt:lpstr>C_210</vt:lpstr>
      <vt:lpstr>C_350</vt:lpstr>
      <vt:lpstr>C_355</vt:lpstr>
      <vt:lpstr>C_400</vt:lpstr>
      <vt:lpstr>C_410</vt:lpstr>
      <vt:lpstr>C_415</vt:lpstr>
      <vt:lpstr>C_420</vt:lpstr>
      <vt:lpstr>C_430</vt:lpstr>
      <vt:lpstr>C_440</vt:lpstr>
      <vt:lpstr>C_450</vt:lpstr>
      <vt:lpstr>C_460</vt:lpstr>
      <vt:lpstr>C_470</vt:lpstr>
      <vt:lpstr>C_480</vt:lpstr>
      <vt:lpstr>C_490</vt:lpstr>
      <vt:lpstr>C_600</vt:lpstr>
      <vt:lpstr>C_610</vt:lpstr>
      <vt:lpstr>C_620</vt:lpstr>
      <vt:lpstr>GRef</vt:lpstr>
      <vt:lpstr>Job Classes</vt:lpstr>
      <vt:lpstr>Job Class List</vt:lpstr>
      <vt:lpstr>Base Calendar</vt:lpstr>
      <vt:lpstr>Calendar (3)</vt:lpstr>
      <vt:lpstr>Compatibility Report</vt:lpstr>
      <vt:lpstr>_100</vt:lpstr>
      <vt:lpstr>_120</vt:lpstr>
      <vt:lpstr>C_100</vt:lpstr>
      <vt:lpstr>C_120</vt:lpstr>
      <vt:lpstr>C_130</vt:lpstr>
      <vt:lpstr>C_140</vt:lpstr>
      <vt:lpstr>C_150</vt:lpstr>
      <vt:lpstr>C_200</vt:lpstr>
      <vt:lpstr>C_210</vt:lpstr>
      <vt:lpstr>C_350</vt:lpstr>
      <vt:lpstr>C_355</vt:lpstr>
      <vt:lpstr>C_400</vt:lpstr>
      <vt:lpstr>C_400B</vt:lpstr>
      <vt:lpstr>C_410</vt:lpstr>
      <vt:lpstr>C_415</vt:lpstr>
      <vt:lpstr>C_420</vt:lpstr>
      <vt:lpstr>C_430</vt:lpstr>
      <vt:lpstr>C_440</vt:lpstr>
      <vt:lpstr>C_450</vt:lpstr>
      <vt:lpstr>C_460</vt:lpstr>
      <vt:lpstr>C_470</vt:lpstr>
      <vt:lpstr>C_480</vt:lpstr>
      <vt:lpstr>C_490</vt:lpstr>
      <vt:lpstr>C_600</vt:lpstr>
      <vt:lpstr>C_610</vt:lpstr>
      <vt:lpstr>C_620</vt:lpstr>
      <vt:lpstr>list</vt:lpstr>
      <vt:lpstr>C_100!Print_Area</vt:lpstr>
      <vt:lpstr>C_120!Print_Area</vt:lpstr>
      <vt:lpstr>C_130!Print_Area</vt:lpstr>
      <vt:lpstr>C_140!Print_Area</vt:lpstr>
      <vt:lpstr>C_150!Print_Area</vt:lpstr>
      <vt:lpstr>C_200!Print_Area</vt:lpstr>
      <vt:lpstr>C_210!Print_Area</vt:lpstr>
      <vt:lpstr>C_350!Print_Area</vt:lpstr>
      <vt:lpstr>C_355!Print_Area</vt:lpstr>
      <vt:lpstr>C_400!Print_Area</vt:lpstr>
      <vt:lpstr>C_410!Print_Area</vt:lpstr>
      <vt:lpstr>C_415!Print_Area</vt:lpstr>
      <vt:lpstr>C_420!Print_Area</vt:lpstr>
      <vt:lpstr>C_430!Print_Area</vt:lpstr>
      <vt:lpstr>C_440!Print_Area</vt:lpstr>
      <vt:lpstr>C_450!Print_Area</vt:lpstr>
      <vt:lpstr>C_460!Print_Area</vt:lpstr>
      <vt:lpstr>C_470!Print_Area</vt:lpstr>
      <vt:lpstr>C_480!Print_Area</vt:lpstr>
      <vt:lpstr>C_490!Print_Area</vt:lpstr>
      <vt:lpstr>C_600!Print_Area</vt:lpstr>
      <vt:lpstr>C_610!Print_Area</vt:lpstr>
      <vt:lpstr>C_620!Print_Area</vt:lpstr>
      <vt:lpstr>'Job Class List'!Print_Area</vt:lpstr>
      <vt:lpstr>Titles</vt:lpstr>
    </vt:vector>
  </TitlesOfParts>
  <Company>Pasco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Voorhees</dc:creator>
  <cp:lastModifiedBy>Carol A. Jones</cp:lastModifiedBy>
  <cp:lastPrinted>2018-04-18T12:36:14Z</cp:lastPrinted>
  <dcterms:created xsi:type="dcterms:W3CDTF">2008-10-30T18:20:48Z</dcterms:created>
  <dcterms:modified xsi:type="dcterms:W3CDTF">2018-04-18T12:37:21Z</dcterms:modified>
</cp:coreProperties>
</file>